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790" yWindow="-75" windowWidth="20730" windowHeight="10230" tabRatio="844" firstSheet="3" activeTab="7"/>
  </bookViews>
  <sheets>
    <sheet name="CB-0011  CONTRATISTAS" sheetId="1" r:id="rId1"/>
    <sheet name="CB-0012  CONTRACTUAL" sheetId="2" r:id="rId2"/>
    <sheet name="CB-0013  LOCALIZACION " sheetId="3" r:id="rId3"/>
    <sheet name="CB-0015  MODIFICACION CONTRA..." sheetId="4" r:id="rId4"/>
    <sheet name="CB-0016  NOVEDADES CONTRACTU..." sheetId="5" r:id="rId5"/>
    <sheet name="CB-0017  PAGOS" sheetId="6" r:id="rId6"/>
    <sheet name="CB-0018  CONTROVERSIAS CONTR..." sheetId="7" r:id="rId7"/>
    <sheet name="CB-0019  INTERVENTORIA " sheetId="8" r:id="rId8"/>
  </sheets>
  <definedNames>
    <definedName name="_xlnm._FilterDatabase" localSheetId="0" hidden="1">'CB-0011  CONTRATISTAS'!$A$10:$N$23</definedName>
    <definedName name="_xlnm._FilterDatabase" localSheetId="1" hidden="1">'CB-0012  CONTRACTUAL'!$A$10:$AI$21</definedName>
    <definedName name="_xlnm._FilterDatabase" localSheetId="2" hidden="1">'CB-0013  LOCALIZACION '!$A$10:$T$21</definedName>
    <definedName name="_xlnm._FilterDatabase" localSheetId="3" hidden="1">'CB-0015  MODIFICACION CONTRA...'!$A$10:$IV$11</definedName>
    <definedName name="_xlnm._FilterDatabase" localSheetId="4" hidden="1">'CB-0016  NOVEDADES CONTRACTU...'!$A$10:$IV$10</definedName>
    <definedName name="_xlnm._FilterDatabase" localSheetId="5" hidden="1">'CB-0017  PAGOS'!$A$10:$Y$292</definedName>
    <definedName name="_xlnm._FilterDatabase" localSheetId="7" hidden="1">'CB-0019  INTERVENTORIA '!$A$10:$HV$21</definedName>
  </definedNames>
  <calcPr calcId="145621"/>
</workbook>
</file>

<file path=xl/calcChain.xml><?xml version="1.0" encoding="utf-8"?>
<calcChain xmlns="http://schemas.openxmlformats.org/spreadsheetml/2006/main">
  <c r="V24" i="6" l="1"/>
  <c r="I34" i="6" l="1"/>
  <c r="I33" i="6"/>
  <c r="I32" i="6"/>
  <c r="I31" i="6"/>
  <c r="I30" i="6"/>
  <c r="I29" i="6"/>
  <c r="I28" i="6"/>
  <c r="I27" i="6"/>
  <c r="V285" i="6"/>
  <c r="W285" i="6" s="1"/>
  <c r="W105" i="6" l="1"/>
  <c r="W98" i="6"/>
  <c r="W97" i="6"/>
  <c r="W96" i="6"/>
  <c r="W88" i="6"/>
  <c r="W68" i="6"/>
  <c r="W55" i="6"/>
  <c r="V47" i="6"/>
  <c r="V29" i="6"/>
  <c r="V27" i="6"/>
  <c r="V26" i="6"/>
  <c r="W26" i="6" s="1"/>
  <c r="W22" i="6" l="1"/>
  <c r="H20" i="6" l="1"/>
  <c r="W17" i="6"/>
  <c r="V15" i="6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<sst xmlns="http://schemas.openxmlformats.org/spreadsheetml/2006/main" count="2817" uniqueCount="781">
  <si>
    <t>Tipo Informe</t>
  </si>
  <si>
    <t>50 CONTRATACION</t>
  </si>
  <si>
    <t>Formulario</t>
  </si>
  <si>
    <t>CB-0011: CONTRATISTAS</t>
  </si>
  <si>
    <t>Moneda Informe</t>
  </si>
  <si>
    <t>Entidad</t>
  </si>
  <si>
    <t>Fecha</t>
  </si>
  <si>
    <t>Periodicidad</t>
  </si>
  <si>
    <t>Mensual</t>
  </si>
  <si>
    <t>[1]</t>
  </si>
  <si>
    <t>0 CONTRATISTAS</t>
  </si>
  <si>
    <t>ID CONTRATISTA</t>
  </si>
  <si>
    <t>DIGITO VERIFICACION</t>
  </si>
  <si>
    <t>NOMBRE CONTRATISTA</t>
  </si>
  <si>
    <t>TIPO PERSONA</t>
  </si>
  <si>
    <t>TIPO CONFIGURACION</t>
  </si>
  <si>
    <t>NACIONALIDAD DEL CONTRATISTA</t>
  </si>
  <si>
    <t>DOMICILIO CONTRATISTA</t>
  </si>
  <si>
    <t>CLASE CONTRATISTA</t>
  </si>
  <si>
    <t>ID UNION TEMPORAL O CONSORCIO</t>
  </si>
  <si>
    <t>DIGITO VERIFICACION UNION TEMPORAL O CONSORCIO</t>
  </si>
  <si>
    <t>% PARTICIPACION EN LA UNION TEMPORAL O CONSORCIO</t>
  </si>
  <si>
    <t>OBSERVACIONES</t>
  </si>
  <si>
    <t>FILA_1</t>
  </si>
  <si>
    <t/>
  </si>
  <si>
    <t xml:space="preserve">1 1. Natural </t>
  </si>
  <si>
    <t>1 1-Unión Temporal</t>
  </si>
  <si>
    <t>1 1. Nacional</t>
  </si>
  <si>
    <t>1 1. Unión Temporal o Consorcio</t>
  </si>
  <si>
    <t>2 2. Jurídica</t>
  </si>
  <si>
    <t>2 2-Consorcio</t>
  </si>
  <si>
    <t>2 2. Extranjero</t>
  </si>
  <si>
    <t>2 2. Integrante Unión Temporal o Consorcio</t>
  </si>
  <si>
    <t>3 3-Administradora Pública Cooperativa</t>
  </si>
  <si>
    <t>3 3. Único Contratista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</si>
  <si>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</si>
  <si>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</si>
  <si>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</si>
  <si>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</si>
  <si>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</si>
  <si>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</si>
  <si>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</si>
  <si>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</si>
  <si>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</si>
  <si>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</si>
  <si>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</si>
  <si>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</si>
  <si>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</si>
  <si>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</si>
  <si>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</si>
  <si>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</si>
  <si>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</si>
  <si>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</si>
  <si>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</si>
  <si>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</si>
  <si>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</si>
  <si>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</si>
  <si>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</si>
  <si>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CB-0012: CONTRACTUAL</t>
  </si>
  <si>
    <t>0 CONTRACTUAL</t>
  </si>
  <si>
    <t>CODIGO DE LA ENTIDAD</t>
  </si>
  <si>
    <t>VIGENCIA EN QUE SE SUSCRIBIO EL CONTRATO</t>
  </si>
  <si>
    <t>NUMERO DEL COMPROMISO</t>
  </si>
  <si>
    <t>TIPO DE COMPROMISO</t>
  </si>
  <si>
    <t>TIPOLOGIA ESPECIFICA</t>
  </si>
  <si>
    <t>NÚMERO CONVENIO MARCO</t>
  </si>
  <si>
    <t>VIGENCIA SUSCRIPCIÓN CONVENIO MARCO</t>
  </si>
  <si>
    <t>NUMERO DE CONSTANCIA SECOP</t>
  </si>
  <si>
    <t>MODALIDAD DE SELECCION</t>
  </si>
  <si>
    <t>PROCEDIMIENTO</t>
  </si>
  <si>
    <t>REGIMEN DE CONTRATACION</t>
  </si>
  <si>
    <t>TIPO DE GASTO</t>
  </si>
  <si>
    <t>TEMA A QUE CORRESPONDE EL GASTO O INVERSION</t>
  </si>
  <si>
    <t>CRP1</t>
  </si>
  <si>
    <t>FECHA CRP1</t>
  </si>
  <si>
    <t>CRP2</t>
  </si>
  <si>
    <t>FECHA CRP2</t>
  </si>
  <si>
    <t>CRP3</t>
  </si>
  <si>
    <t>FECHA CRP3</t>
  </si>
  <si>
    <t>OBJETO DEL CONTRATO</t>
  </si>
  <si>
    <t>FECHA SUSCRIPCIÓN</t>
  </si>
  <si>
    <t>UNIDAD PLAZO DE EJECUCIÓN</t>
  </si>
  <si>
    <t>PLAZO EJECUCION</t>
  </si>
  <si>
    <t>ORIGEN DEL PRESUPUESTO</t>
  </si>
  <si>
    <t>ORIGEN RECURSOS</t>
  </si>
  <si>
    <t>TIPO MONEDA CONTRATO</t>
  </si>
  <si>
    <t>VALOR DEL CONTRATO MONEDA EXTRANJERA</t>
  </si>
  <si>
    <t>VALOR TASA DE CAMBIO A LA FECHA DE SUSCRIPCIÓN DEL CONTRATO</t>
  </si>
  <si>
    <t>VALOR DEL CONTRATO EN PESOS</t>
  </si>
  <si>
    <t>1 1. Convenio</t>
  </si>
  <si>
    <t>10 10-Contrato de Obra</t>
  </si>
  <si>
    <t>1 1. Licitación pública</t>
  </si>
  <si>
    <t>1 1. Subasta Inversa</t>
  </si>
  <si>
    <t>1 1. Ley 80</t>
  </si>
  <si>
    <t>1 1. Inversión</t>
  </si>
  <si>
    <t>2 2: Refrigerios Escolares</t>
  </si>
  <si>
    <t>1 1. Días</t>
  </si>
  <si>
    <t xml:space="preserve">0  </t>
  </si>
  <si>
    <t>2 2. Contrato</t>
  </si>
  <si>
    <t xml:space="preserve">21 21-Consultoría (Interventoría) </t>
  </si>
  <si>
    <t>2 2. Selección abreviada</t>
  </si>
  <si>
    <t>2 2. Menor cuantía</t>
  </si>
  <si>
    <t>2 2. Privado</t>
  </si>
  <si>
    <t>2 2. Funcionamiento</t>
  </si>
  <si>
    <t>3 3: Tecnologia</t>
  </si>
  <si>
    <t>2 2. Meses</t>
  </si>
  <si>
    <t xml:space="preserve">1 1. Nacional </t>
  </si>
  <si>
    <t>1 1. Ingresos Corrientes</t>
  </si>
  <si>
    <t>1 1-Pesos Colombianos</t>
  </si>
  <si>
    <t>3 3. Orden</t>
  </si>
  <si>
    <t xml:space="preserve">22 22-Consultoría (Gerencia de Obra) </t>
  </si>
  <si>
    <t>3 3. Concurso de méritos</t>
  </si>
  <si>
    <t>3 3. Concurso de mérotos abiertos</t>
  </si>
  <si>
    <t>3 3. Convenios Ley 489</t>
  </si>
  <si>
    <t xml:space="preserve">3 3. Servicio de la deuda </t>
  </si>
  <si>
    <t>4 4: Obras Públicas</t>
  </si>
  <si>
    <t>3 3. Años</t>
  </si>
  <si>
    <t xml:space="preserve">2 2. Departamental </t>
  </si>
  <si>
    <t>2 2. Transferencias</t>
  </si>
  <si>
    <t>2 2-Dólar Americano</t>
  </si>
  <si>
    <t xml:space="preserve">23 23-Consultoría (Gerencia de Proyecto) </t>
  </si>
  <si>
    <t>4 4. Mínima cuantía</t>
  </si>
  <si>
    <t>4 4. Concurso de méritos con precalificación</t>
  </si>
  <si>
    <t>4 4. CP Art. 355 privadas sin ánimo de lucro</t>
  </si>
  <si>
    <t>4 4. Otro</t>
  </si>
  <si>
    <t>5 5: Medicamentos</t>
  </si>
  <si>
    <t>4 4. Indeterminado</t>
  </si>
  <si>
    <t>3 3. Municipal</t>
  </si>
  <si>
    <t>3 3. Recursos del crédito</t>
  </si>
  <si>
    <t>3 3-Euro</t>
  </si>
  <si>
    <t xml:space="preserve">24 24-Consultoría (Estudios y Diseños Tecnicos) </t>
  </si>
  <si>
    <t>5 5. Contratación directa</t>
  </si>
  <si>
    <t>5 5. Concurso de méritos con jurados</t>
  </si>
  <si>
    <t>6 6: Prestacion de servicios</t>
  </si>
  <si>
    <t>4 4. Propio</t>
  </si>
  <si>
    <t>4 4. Varios</t>
  </si>
  <si>
    <t>4 4-Libra Esterlina</t>
  </si>
  <si>
    <t xml:space="preserve">25 25-Consultoría (Estudios de Prefactibilidad y Factibilidad) </t>
  </si>
  <si>
    <t>6 6. Contratación directa por Urgencia Manifiesta</t>
  </si>
  <si>
    <t>6 6. Otro</t>
  </si>
  <si>
    <t>7 7: Seguridad Ciudadana</t>
  </si>
  <si>
    <t>9 9. Otro</t>
  </si>
  <si>
    <t>5 5-Peso Mexicano</t>
  </si>
  <si>
    <t xml:space="preserve">26 26-Consultoría (Asesoría Técnica) </t>
  </si>
  <si>
    <t>7 7. Convocatoria pública</t>
  </si>
  <si>
    <t>8 8: Cultura</t>
  </si>
  <si>
    <t>6 6-Bolívar Venezolano</t>
  </si>
  <si>
    <t xml:space="preserve">29 29-Consultoría (Otros) </t>
  </si>
  <si>
    <t>8 8. Otra</t>
  </si>
  <si>
    <t>9 9: Ambiente</t>
  </si>
  <si>
    <t>7 7-Yen Japonés</t>
  </si>
  <si>
    <t>30 30-Servicios de Mantenimiento y/o Reparación</t>
  </si>
  <si>
    <t>10 10: Educacion</t>
  </si>
  <si>
    <t>8 8-Otro</t>
  </si>
  <si>
    <t xml:space="preserve">31 31-Servicios Profesionales </t>
  </si>
  <si>
    <t>11 11: Salud</t>
  </si>
  <si>
    <t xml:space="preserve">32 32-Servicios Artísticos </t>
  </si>
  <si>
    <t>12 12: Desplazados</t>
  </si>
  <si>
    <t xml:space="preserve">33 33-Servicios Apoyo a la Gestion de la Entidad (servicios administrativos) </t>
  </si>
  <si>
    <t>13 13: Infancia y Adolecencia</t>
  </si>
  <si>
    <t xml:space="preserve">34 34-Servicios Asistenciales de Salud </t>
  </si>
  <si>
    <t>14 14: Madres Comunitarias</t>
  </si>
  <si>
    <t xml:space="preserve">35 35-Servicios de Comunicaciones </t>
  </si>
  <si>
    <t>15 15: Discapacidad</t>
  </si>
  <si>
    <t xml:space="preserve">36 36-Servicios de Edición </t>
  </si>
  <si>
    <t>16 16: Regimen Subsidiado</t>
  </si>
  <si>
    <t xml:space="preserve">37 37-Servicios de Impresión </t>
  </si>
  <si>
    <t>17 17: Regimen Contributivo</t>
  </si>
  <si>
    <t xml:space="preserve">38 38-Servicios de Publicación </t>
  </si>
  <si>
    <t>18 18: Sisben</t>
  </si>
  <si>
    <t xml:space="preserve">39 39-Servicios de Capacitación </t>
  </si>
  <si>
    <t>19 19: Suministro Equipos Salud</t>
  </si>
  <si>
    <t xml:space="preserve">40 40-Servicios de Outsourcing </t>
  </si>
  <si>
    <t>20 20: Eps Distrital</t>
  </si>
  <si>
    <t>41 41-Desarrollo de Proyectos Culturales</t>
  </si>
  <si>
    <t>21 21: Agricultura Urbana</t>
  </si>
  <si>
    <t xml:space="preserve">42 42-Suministro de Bienes en general </t>
  </si>
  <si>
    <t>22 22: Personas Vulnerables</t>
  </si>
  <si>
    <t xml:space="preserve">43 43-Suministro de Servicio de Vigilancia </t>
  </si>
  <si>
    <t>23 23: Desmovilizados</t>
  </si>
  <si>
    <t xml:space="preserve">44 44-Suministro de Servicio de Aseo </t>
  </si>
  <si>
    <t>24 24:Otro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</si>
  <si>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</si>
  <si>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</si>
  <si>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</si>
  <si>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</si>
  <si>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</si>
  <si>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</si>
  <si>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</si>
  <si>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54 54-Concesión (Servicios de Salud) </t>
  </si>
  <si>
    <t xml:space="preserve">55 55-Concesión (Obra Pública)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</si>
  <si>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</si>
  <si>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</si>
  <si>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</si>
  <si>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</si>
  <si>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</si>
  <si>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</si>
  <si>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</si>
  <si>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</si>
  <si>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79 79-Otro tipo de contrato de seguros </t>
  </si>
  <si>
    <t xml:space="preserve">81 81-Administración y Custodia de Bonos del Programa </t>
  </si>
  <si>
    <t xml:space="preserve">84 84-Administración y Custodia de Valores </t>
  </si>
  <si>
    <t xml:space="preserve">86 86-Representación de tenedores de bonos </t>
  </si>
  <si>
    <t xml:space="preserve">99 99-Otros contratos de títulos valores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</si>
  <si>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</si>
  <si>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</si>
  <si>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</si>
  <si>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</si>
  <si>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</si>
  <si>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</si>
  <si>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</si>
  <si>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</si>
  <si>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</si>
  <si>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</si>
  <si>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</si>
  <si>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</si>
  <si>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</si>
  <si>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</si>
  <si>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</si>
  <si>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 xml:space="preserve">219 219-Otros tipo de convenios </t>
  </si>
  <si>
    <t>901 901-Permuta de bienes muebles</t>
  </si>
  <si>
    <t xml:space="preserve">903 903-Mandato </t>
  </si>
  <si>
    <t xml:space="preserve">904 904-Comodato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</si>
  <si>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</si>
  <si>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</si>
  <si>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</si>
  <si>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</si>
  <si>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</si>
  <si>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</si>
  <si>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</si>
  <si>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</si>
  <si>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 xml:space="preserve">CB-0013: LOCALIZACION </t>
  </si>
  <si>
    <t>0 LOCALIZACIONES</t>
  </si>
  <si>
    <t>VIGENCIA EN QUE SE SUSCRIBIO EL COMPROMISO</t>
  </si>
  <si>
    <t>CIUDAD o MUNICIPIO DONDE SE EJECUTARA EL CONTRATO</t>
  </si>
  <si>
    <t>LOCALIDAD DONDE SE EJECUTARA EL CONTRATO</t>
  </si>
  <si>
    <t>BARRIO</t>
  </si>
  <si>
    <t>TIPO DIRECCION DONDE SE EJECUTARA EL CONTRATO</t>
  </si>
  <si>
    <t>CALLE/CARRERA</t>
  </si>
  <si>
    <t>NUMERO_CALLE_CARRERA</t>
  </si>
  <si>
    <t>PRIMERA LETRA</t>
  </si>
  <si>
    <t>BIS</t>
  </si>
  <si>
    <t>PUNTO CARDINAL</t>
  </si>
  <si>
    <t>NUMERO</t>
  </si>
  <si>
    <t>SEGUNDA LETRA</t>
  </si>
  <si>
    <t>PLACA</t>
  </si>
  <si>
    <t>OBSERVACIONES LOCALIZACIÓN</t>
  </si>
  <si>
    <t>1 1 Usaquen</t>
  </si>
  <si>
    <t>1 1. Única</t>
  </si>
  <si>
    <t>1 CALLE</t>
  </si>
  <si>
    <t>1 A</t>
  </si>
  <si>
    <t>1 BIS</t>
  </si>
  <si>
    <t>1 Oriente</t>
  </si>
  <si>
    <t>2 2 Chapinero</t>
  </si>
  <si>
    <t>2 2. Varias</t>
  </si>
  <si>
    <t>2 DIAGONAL</t>
  </si>
  <si>
    <t>2 B</t>
  </si>
  <si>
    <t>2 Sur</t>
  </si>
  <si>
    <t>3 3 Santafé</t>
  </si>
  <si>
    <t>3 3. Tramo</t>
  </si>
  <si>
    <t>3 AVENIDA CALLE</t>
  </si>
  <si>
    <t>3 C</t>
  </si>
  <si>
    <t>3 Occidente</t>
  </si>
  <si>
    <t>4 4 San Cristóbal</t>
  </si>
  <si>
    <t>4 4. Sector</t>
  </si>
  <si>
    <t>4 CARRERA</t>
  </si>
  <si>
    <t>4 D</t>
  </si>
  <si>
    <t>4 Norte</t>
  </si>
  <si>
    <t>5 5 Usme</t>
  </si>
  <si>
    <t>6 TRANSVERSAL</t>
  </si>
  <si>
    <t>5 E</t>
  </si>
  <si>
    <t>5 Otro</t>
  </si>
  <si>
    <t>6 6 Tunjuelito</t>
  </si>
  <si>
    <t>6 F</t>
  </si>
  <si>
    <t>6 Este</t>
  </si>
  <si>
    <t>7 7 Bosa</t>
  </si>
  <si>
    <t>7 G</t>
  </si>
  <si>
    <t>8 8 Kennedy</t>
  </si>
  <si>
    <t>8 H</t>
  </si>
  <si>
    <t xml:space="preserve">9 9 Fontibón </t>
  </si>
  <si>
    <t>9 I</t>
  </si>
  <si>
    <t>10 10 Engativá</t>
  </si>
  <si>
    <t>10 J</t>
  </si>
  <si>
    <t>11 11 Suba</t>
  </si>
  <si>
    <t>11 K</t>
  </si>
  <si>
    <t>12 12 Barrios Unidos</t>
  </si>
  <si>
    <t>12 L</t>
  </si>
  <si>
    <t>13 13 Teusaquillo</t>
  </si>
  <si>
    <t>13 M</t>
  </si>
  <si>
    <t>14 14 Los Mártires</t>
  </si>
  <si>
    <t>14 N</t>
  </si>
  <si>
    <t>15 15 Antonio Nariño</t>
  </si>
  <si>
    <t>15 O</t>
  </si>
  <si>
    <t>16 16 Puente Aranda</t>
  </si>
  <si>
    <t>16 P</t>
  </si>
  <si>
    <t>17 17 La Candelaria</t>
  </si>
  <si>
    <t>17 Q</t>
  </si>
  <si>
    <t>18 18 Rafael Uribe Uribe</t>
  </si>
  <si>
    <t>18 R</t>
  </si>
  <si>
    <t>19 19 Ciudad Bolívar</t>
  </si>
  <si>
    <t>19 S</t>
  </si>
  <si>
    <t>20 20 Sumapaz</t>
  </si>
  <si>
    <t>20 T</t>
  </si>
  <si>
    <t>21 21 Otros</t>
  </si>
  <si>
    <t>21 U</t>
  </si>
  <si>
    <t>22 V</t>
  </si>
  <si>
    <t>23 W</t>
  </si>
  <si>
    <t>24 X</t>
  </si>
  <si>
    <t>25 Y</t>
  </si>
  <si>
    <t>26 Z</t>
  </si>
  <si>
    <t>CB-0015: MODIFICACION CONTRACTUAL</t>
  </si>
  <si>
    <t>0 MODIFICACIONES CONTRACTUALES</t>
  </si>
  <si>
    <t>VIGENCIA EN QUE SE SUSCRIBIO ELCOMPROMISO</t>
  </si>
  <si>
    <t xml:space="preserve">TIPO DE MODIFICACION </t>
  </si>
  <si>
    <t>FECHA SUSCRIPCION - MODIFICACION AL PRINCIPAL</t>
  </si>
  <si>
    <t xml:space="preserve">ID CONTRATISTA QUE ACEPTO CESION </t>
  </si>
  <si>
    <t xml:space="preserve">DIGITO VERIFICACION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</si>
  <si>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</si>
  <si>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</si>
  <si>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</si>
  <si>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</si>
  <si>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</si>
  <si>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</si>
  <si>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</si>
  <si>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ENTIDAD FUSIONADA</t>
  </si>
  <si>
    <t>1 1. Cesión</t>
  </si>
  <si>
    <t>0 No Aplica</t>
  </si>
  <si>
    <t>2 2. Adición</t>
  </si>
  <si>
    <t xml:space="preserve">110 110. Secretaria de Gobierno </t>
  </si>
  <si>
    <t>3 3. Prorroga</t>
  </si>
  <si>
    <t>217 217. Fondo de Vigilancia y Seguridad de Bogotá, D.C. en liquidación</t>
  </si>
  <si>
    <t>4 4. Adición / Prórroga</t>
  </si>
  <si>
    <t>261 261. Metrovienda</t>
  </si>
  <si>
    <t>5 5. Anulación</t>
  </si>
  <si>
    <t>401 401. Hospital La Victoria, III Nivel, E.S.E.</t>
  </si>
  <si>
    <t>6 6. Renegociación por menor valor</t>
  </si>
  <si>
    <t>402 402. Hospital el Tunal, III Nivel, E.S.E.</t>
  </si>
  <si>
    <t>403 403. Hospital Simón Bolívar, III Nivel, E.S.E.</t>
  </si>
  <si>
    <t>404 404. Hospital Occidente de Kennedy, III Nivel, E.S.E.</t>
  </si>
  <si>
    <t>405 405. Hospital Santa Clara, III Nivel, E.S.E.</t>
  </si>
  <si>
    <t>406 406. Hospital Bosa, II Nivel, E.S.E.</t>
  </si>
  <si>
    <t>407 407. Hospital Engativá, II Nivel, E.S.E.</t>
  </si>
  <si>
    <t>408 408. Hospital Fontibón, II Nivel, E.S.E.</t>
  </si>
  <si>
    <t>409 409. Hospital Meissen, II Nivel, E.S.E.</t>
  </si>
  <si>
    <t>410 410. Hospital Tunjuelito, II Nivel, E.S.E.</t>
  </si>
  <si>
    <t>411 411. Hospital Centro Oriente, II Nivel, E.S.E.</t>
  </si>
  <si>
    <t>412 412. Hospital San Blas, II Nivel, E.S.E.</t>
  </si>
  <si>
    <t>413 413. Hospital Chapinero, I Nivel, E.S.E.</t>
  </si>
  <si>
    <t>414 414. Hospital Suba, I Nivel, E.S.E.</t>
  </si>
  <si>
    <t>415 415. Hospital Usaquén, I Nivel, E.S.E.</t>
  </si>
  <si>
    <t>416 416. Hospital Usme, I Nivel, E.S.E.</t>
  </si>
  <si>
    <t>417 417. Hospital del Sur, I Nivel, E.S.E.</t>
  </si>
  <si>
    <t>418 418. Hospital Nazaret, I Nivel, E.S.E.</t>
  </si>
  <si>
    <t>419 419. Hospital Pablo VI Bosa, I Nivel, E.S.E.</t>
  </si>
  <si>
    <t>420 420. Hospital San Cristóbal, I Nivel, E.S.E.</t>
  </si>
  <si>
    <t>421 421. Hospital Rafael Uribe Uribe, I Nivel, E.S.E.</t>
  </si>
  <si>
    <t>422 422. Hospital Vista Hermosa, I Nivel, E.S.E.</t>
  </si>
  <si>
    <t xml:space="preserve">CB-0016: NOVEDADES CONTRACTUALES </t>
  </si>
  <si>
    <t xml:space="preserve">0 NOVEDADES CONTRACTUALES </t>
  </si>
  <si>
    <t>NOVEDAD DE EJECUCION</t>
  </si>
  <si>
    <t>FECHA DE LA NOVEDAD</t>
  </si>
  <si>
    <t>ACTO ADMINISTRATIVO</t>
  </si>
  <si>
    <t>DIAS SUSPENSION</t>
  </si>
  <si>
    <t>0 0. Activo</t>
  </si>
  <si>
    <t>1 1. Suspensión</t>
  </si>
  <si>
    <t>2 2. Reanudación</t>
  </si>
  <si>
    <t>3 3. Terminación anticipada</t>
  </si>
  <si>
    <t>4 4. Terminación unilateral</t>
  </si>
  <si>
    <t>5 5. Liquidación unilateral</t>
  </si>
  <si>
    <t>6 6. Inicio</t>
  </si>
  <si>
    <t>7 7. Liquidación de común acuerdo</t>
  </si>
  <si>
    <t>8 8. Suscrito sin iniciar</t>
  </si>
  <si>
    <t>9 9. Anulado</t>
  </si>
  <si>
    <t>10 10. Terminado</t>
  </si>
  <si>
    <t>CB-0017: PAGOS</t>
  </si>
  <si>
    <t>0 PAGOS</t>
  </si>
  <si>
    <t>VALOR EJECUTADO ACUMULADO</t>
  </si>
  <si>
    <t>PORCENTAJE AVANCE FÍSICO ACUMULADO</t>
  </si>
  <si>
    <t>CONCEPTO DE PAGO</t>
  </si>
  <si>
    <t>PORCENTAJE DEL ANTICIPO</t>
  </si>
  <si>
    <t>VALOR ANTICIPO</t>
  </si>
  <si>
    <t>TIPO CUENTA EN QUE DEPOSITO EL ANTICIPO</t>
  </si>
  <si>
    <t>NUMERO CUENTA EN QUE MANEJA EL ANTICIPO</t>
  </si>
  <si>
    <t>ENTIDAD FINANCIERA - ANTICIPO</t>
  </si>
  <si>
    <t>CANTIDAD DE PAGOS PACTADOS</t>
  </si>
  <si>
    <t>NÚMERO  CONSECUTIVO DEL PAGO</t>
  </si>
  <si>
    <t>NUMERO ORDEN PAGO</t>
  </si>
  <si>
    <t>FECHA EXPEDICIÓN ORDEN DE PAGO</t>
  </si>
  <si>
    <t>VALOR ORDEN DE PAGO</t>
  </si>
  <si>
    <t>VALOR PAGADO</t>
  </si>
  <si>
    <t>VALOR GIROS ACUMULADOS</t>
  </si>
  <si>
    <t>SALDO POR PAGAR DEL VALOR EJECUTADO</t>
  </si>
  <si>
    <t>1 1. Anticipo</t>
  </si>
  <si>
    <t>1 1. Corriente</t>
  </si>
  <si>
    <t>2 2. Pago anticipado</t>
  </si>
  <si>
    <t>2 2. Ahorros</t>
  </si>
  <si>
    <t>3 3. Pago parcial</t>
  </si>
  <si>
    <t>3 3. Fiducia Mercantil</t>
  </si>
  <si>
    <t>4 4. Pago definitivo</t>
  </si>
  <si>
    <t>5 5. Otro</t>
  </si>
  <si>
    <t xml:space="preserve">CB-0018: CONTROVERSIAS CONTRACTUALES </t>
  </si>
  <si>
    <t>0 CONTROVERSIAS CONTRACTUALES</t>
  </si>
  <si>
    <t xml:space="preserve">VIGENCIA EN QUE SE SUSCRIBIO EL CONTRATO </t>
  </si>
  <si>
    <t>ORIGEN DE LA CONTROVERSIA</t>
  </si>
  <si>
    <t>FECHA DE ORIGEN DE LA CONTROVERSIA</t>
  </si>
  <si>
    <t>ESTADO DEL PROCESO INICIADO EN VIRTUD DE LA CONTROVERSIA</t>
  </si>
  <si>
    <t>RESULTADO DE LA CONTROVERSIA</t>
  </si>
  <si>
    <t>NÚMERO ACTO ADMINISTRATIVO O DOCUMENTO QUE SOPORTA LA DECISIÓN</t>
  </si>
  <si>
    <t>FECHA ACTO ADMINISTRATIVO O DOCUMENTO QUE SOPORTA LA DECISIÓN</t>
  </si>
  <si>
    <t>VALOR DE LA MULTA O SANCIÓN CONTRACTUAL O PAGO DE INTERESES</t>
  </si>
  <si>
    <t>TIPO DE CLÁUSULA PENAL</t>
  </si>
  <si>
    <t>NÚMERO DE DOCUMENTO CON EL QUE SE REPORTÓ LA  MULTA O SANCIÓN A LA CÁMARA DE COMERCIO</t>
  </si>
  <si>
    <t>FECHA DEL REPORTE A CÁMARA DE COMERCIO</t>
  </si>
  <si>
    <t>1 1. Reclamación del Contratista</t>
  </si>
  <si>
    <t>1 1.	Trámite</t>
  </si>
  <si>
    <t>1 1.	Multa</t>
  </si>
  <si>
    <t>1 1.	Sancionatoria</t>
  </si>
  <si>
    <t>2 2. Derecho de petición contractual</t>
  </si>
  <si>
    <t>2 2.	Finalizado</t>
  </si>
  <si>
    <t>2 2.	Pago de intereses</t>
  </si>
  <si>
    <t>2 2.	Indemnizatoria</t>
  </si>
  <si>
    <t>3 3. Inicio proceso administrativo de imposición de multa</t>
  </si>
  <si>
    <t>3 3.	Demanda ante el contencioso administrativo</t>
  </si>
  <si>
    <t>3 3.	Sanción</t>
  </si>
  <si>
    <t>3 3.	Compensatoria</t>
  </si>
  <si>
    <t xml:space="preserve">4 4. Inicio proceso administrativo de declaratoria de incumplimiento </t>
  </si>
  <si>
    <t>4 4.	En otra instancia</t>
  </si>
  <si>
    <t>4 4.	Declaratoria de incumplimiento</t>
  </si>
  <si>
    <t>4 4.	No se pactó</t>
  </si>
  <si>
    <t>5 5. Inicio proceso conciliatorio y/o arbitramento</t>
  </si>
  <si>
    <t>5 5.	Archivo</t>
  </si>
  <si>
    <t>6 6. Otra Actuación de la entidad contratante</t>
  </si>
  <si>
    <t>6 6.	Conciliación</t>
  </si>
  <si>
    <t>7 7.	Configuración del Silencio Administrativo Positivo</t>
  </si>
  <si>
    <t>8 8.	Laudo Arbitral</t>
  </si>
  <si>
    <t>9 9.	Otro</t>
  </si>
  <si>
    <t xml:space="preserve">CB-0019: INTERVENTORIA </t>
  </si>
  <si>
    <t>0 INTERVENTORIAS</t>
  </si>
  <si>
    <t>TIPO DE CONTROL A LA EJECUCION DEL CONTRATO</t>
  </si>
  <si>
    <t>NOMBRE DEL SUPERVISOR O INTERVENTOR</t>
  </si>
  <si>
    <t>ID DEL SUPERVISOR O INTERVENTOR</t>
  </si>
  <si>
    <t>NUMERO CONTRATO DE INTERVENTORIA</t>
  </si>
  <si>
    <t>FECHA DE SUSCRIPCION DEL CONTRATO DE INTERVENTORIA</t>
  </si>
  <si>
    <t>FECHA LIMITE PACTADA PARA LA EJECUCION DEL CONTRATO DE INTERVENTORIA</t>
  </si>
  <si>
    <t>1 1. Interna</t>
  </si>
  <si>
    <t>2 2. Externa</t>
  </si>
  <si>
    <t>3 3. Ambas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</si>
  <si>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</si>
  <si>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</si>
  <si>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</si>
  <si>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</si>
  <si>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</si>
  <si>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</si>
  <si>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</si>
  <si>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</si>
  <si>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</si>
  <si>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</si>
  <si>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</si>
  <si>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</si>
  <si>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</si>
  <si>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</si>
  <si>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</si>
  <si>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</si>
  <si>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</si>
  <si>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</si>
  <si>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</si>
  <si>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</si>
  <si>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Bogotá</t>
  </si>
  <si>
    <t>Acevedo Tejada</t>
  </si>
  <si>
    <t>Compraventa</t>
  </si>
  <si>
    <t>Contratacion Directa</t>
  </si>
  <si>
    <t>Fabio Rojas Salcedo</t>
  </si>
  <si>
    <t>30/43/2020</t>
  </si>
  <si>
    <t>Calle 89 No.18-35</t>
  </si>
  <si>
    <t>Carrera 4 No. 70 – 68</t>
  </si>
  <si>
    <t>Calle 146 No.17-66</t>
  </si>
  <si>
    <t>Calle 10b No.81F-20</t>
  </si>
  <si>
    <t>Calle 118 No. 16 - 93</t>
  </si>
  <si>
    <t>Calle 8 bis No. 72-79</t>
  </si>
  <si>
    <t>Carrera 7 No.61-55</t>
  </si>
  <si>
    <t>Carrera 15 A No. 122-63</t>
  </si>
  <si>
    <t>Calle 78a No.63 - 37</t>
  </si>
  <si>
    <t>Calle 24a No.57-69</t>
  </si>
  <si>
    <t>Carrera 94A No.6C-18</t>
  </si>
  <si>
    <t>ADRIANA LUCIA JIMENEZ RODRIGUEZ</t>
  </si>
  <si>
    <t>ANTONIO EMILIANO RIVERA BRAVO</t>
  </si>
  <si>
    <t>DAVID DALBERTO DAZA DAZA</t>
  </si>
  <si>
    <t>DIEGO ALBERTO LASSO LARA</t>
  </si>
  <si>
    <t>HERNANDO ESTUPIÑAN RODRIGUEZ</t>
  </si>
  <si>
    <t>JOHANNY MAURICIO FALLA PIRA</t>
  </si>
  <si>
    <t>JOSE GREGORIO REY AMADOR</t>
  </si>
  <si>
    <t>LUIS GUILLERMO ALFARO CORTES</t>
  </si>
  <si>
    <t>MARIA PAULA URQUIJO VARGAS</t>
  </si>
  <si>
    <t>SERGIO ALBERTO SANCHEZ NIÑO</t>
  </si>
  <si>
    <t>VÍCTOR HUGO RAMOS CARABALI</t>
  </si>
  <si>
    <t>Prestación de servicios profesionales, para apoyar la gestión de la Dirección Sector Hábitat y Ambiente, en todas las labores que requieran de conocimientos profesionales en derecho y demás actuaciones fiscales que se realicen por parte de la dirección se</t>
  </si>
  <si>
    <t>Contratar la Prestación de Servicios Profesionales Especializados, para apoyar en materia de Derecho Público, estrategias anticorrupción y políticas de integridad a la Dirección de Talento Humano</t>
  </si>
  <si>
    <t>Prestación de servicios profesionales para que apoyen los Procesos de Vigilancia y Control a la Gestión Fiscal de la Dirección de Fiscalización Sector Hábitat y Ambiente, en cumplimiento al Plan de Auditoria Distrital PAD</t>
  </si>
  <si>
    <t>Prestar los servicios de un estudiante de Derecho o técnico afín al Derecho para que apoye las actividades procesales y administrativas que se adelantan en la Secretaría Común de la Subdirección del Proceso de Responsabilidad Fiscal, en la solución, trámi</t>
  </si>
  <si>
    <t>Prestar los servicios profesionales para apoyar las diferentes áreas de la Microbiología con énfasis en Agricultura y Veterinaria, en las Actuaciones Fiscales de la Dirección de Reacción Inmediata.</t>
  </si>
  <si>
    <t>Contratar la prestación de servicios de un entrenador(a) de fútbol en su modalidad masculina, para entrenar a los servidores de la Contraloría de Bogotá D.C.</t>
  </si>
  <si>
    <t>Prestación de servicios profesionales para que apoyen los Procesos de Vigilancia y Control a la Gestión Fiscal de la Dirección de fiscalización Sector Hábitat y Ambiente, en cumplimiento al Plan de Auditoria Distrital PAD,</t>
  </si>
  <si>
    <t>Prestar los servicios profesionales –abogados- para que sustancien los procesos de responsabilidad fiscal que se adelantan en la Contraloría de Bogotá D.C.</t>
  </si>
  <si>
    <t xml:space="preserve">	Prestar los Servicios Profesionales para apoyar el desarrollo de las actividades propias de la Oficina de Control Interno de la Contraloría de Bogotá D.C.</t>
  </si>
  <si>
    <t>Prestar los Servicios Profesionales para apoyar el desarrollo de las actividades propias de la Oficina de Control Interno de la Contraloría de Bogotá D.C</t>
  </si>
  <si>
    <t>Prestar los servicios de un (01) entrenador de baloncesto en su modalidad mixta, para entrenar a los servidores(as) de la Contraloría de Bogotá D.C.</t>
  </si>
  <si>
    <t>Marvin Mejia Mayoral</t>
  </si>
  <si>
    <t>Leydy Johana Gonzalez Cely</t>
  </si>
  <si>
    <t>Yesenia Donoso Herrera</t>
  </si>
  <si>
    <t>Claudia Patricia Martinez Jaramillo</t>
  </si>
  <si>
    <t>Pastor Humberto Borda Garcia</t>
  </si>
  <si>
    <t>Jairo Hernán Zambrano Ortega</t>
  </si>
  <si>
    <t>Luis Alfredo Amaya Chacon</t>
  </si>
  <si>
    <t>Julies Katherine Leon Beltran</t>
  </si>
  <si>
    <t>107A</t>
  </si>
  <si>
    <t>NANCY GABRIELA VARGAS PAJOY</t>
  </si>
  <si>
    <t>HENRY ALBERTO SAZA SANCHEZ</t>
  </si>
  <si>
    <t>Calle 22B No.60-51</t>
  </si>
  <si>
    <t>Calle 169 No 45a-96</t>
  </si>
  <si>
    <t>No ha firmado Acta de Inicio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</si>
  <si>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</si>
  <si>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</si>
  <si>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</si>
  <si>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</si>
  <si>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</si>
  <si>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</si>
  <si>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</si>
  <si>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</si>
  <si>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</si>
  <si>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</si>
  <si>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</si>
  <si>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</si>
  <si>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</si>
  <si>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</si>
  <si>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</si>
  <si>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</si>
  <si>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</si>
  <si>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</si>
  <si>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</si>
  <si>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</si>
  <si>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</si>
  <si>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</si>
  <si>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</si>
  <si>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</si>
  <si>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</si>
  <si>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</si>
  <si>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</si>
  <si>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</si>
  <si>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</si>
  <si>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</si>
  <si>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</si>
  <si>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</si>
  <si>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</si>
  <si>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</si>
  <si>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</si>
  <si>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</si>
  <si>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</si>
  <si>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</si>
  <si>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</si>
  <si>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</si>
  <si>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</si>
  <si>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</si>
  <si>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</si>
  <si>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</si>
  <si>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</si>
  <si>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</si>
  <si>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</si>
  <si>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</si>
  <si>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</si>
  <si>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</si>
  <si>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</si>
  <si>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</si>
  <si>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</si>
  <si>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</si>
  <si>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</si>
  <si>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</si>
  <si>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</si>
  <si>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</si>
  <si>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</si>
  <si>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</si>
  <si>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</si>
  <si>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</si>
  <si>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</si>
  <si>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</si>
  <si>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</si>
  <si>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</si>
  <si>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</si>
  <si>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</si>
  <si>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</si>
  <si>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</si>
  <si>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</si>
  <si>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</si>
  <si>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</si>
  <si>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</si>
  <si>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</si>
  <si>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</si>
  <si>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</si>
  <si>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</si>
  <si>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</si>
  <si>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</si>
  <si>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</si>
  <si>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</si>
  <si>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</si>
  <si>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</si>
  <si>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</si>
  <si>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</si>
  <si>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</si>
  <si>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</si>
  <si>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</si>
  <si>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</si>
  <si>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</si>
  <si>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</si>
  <si>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</si>
  <si>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</si>
  <si>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</si>
  <si>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</si>
  <si>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</si>
  <si>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</si>
  <si>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</si>
  <si>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</si>
  <si>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</si>
  <si>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</si>
  <si>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</si>
  <si>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</si>
  <si>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</si>
  <si>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</si>
  <si>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</si>
  <si>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</si>
  <si>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</si>
  <si>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</si>
  <si>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</si>
  <si>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</si>
  <si>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</si>
  <si>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</si>
  <si>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</si>
  <si>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</si>
  <si>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</si>
  <si>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</si>
  <si>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</si>
  <si>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</si>
  <si>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</si>
  <si>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</si>
  <si>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</si>
  <si>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</si>
  <si>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</si>
  <si>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</si>
  <si>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</si>
  <si>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</si>
  <si>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</si>
  <si>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</si>
  <si>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</si>
  <si>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</si>
  <si>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</si>
  <si>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</si>
  <si>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</si>
  <si>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</si>
  <si>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</si>
  <si>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</si>
  <si>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</si>
  <si>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</si>
  <si>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</si>
  <si>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</si>
  <si>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</si>
  <si>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</si>
  <si>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</si>
  <si>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</si>
  <si>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</si>
  <si>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</si>
  <si>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</si>
  <si>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</si>
  <si>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</si>
  <si>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</si>
  <si>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</si>
  <si>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</si>
  <si>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</si>
  <si>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</si>
  <si>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</si>
  <si>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</si>
  <si>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</si>
  <si>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</si>
  <si>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</si>
  <si>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</si>
  <si>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</si>
  <si>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</si>
  <si>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</si>
  <si>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</si>
  <si>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</si>
  <si>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</si>
  <si>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</si>
  <si>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</si>
  <si>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</si>
  <si>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FILA_193</t>
  </si>
  <si>
    <t>FILA_194</t>
  </si>
  <si>
    <t>FILA_195</t>
  </si>
  <si>
    <t>FILA_196</t>
  </si>
  <si>
    <t>FILA_197</t>
  </si>
  <si>
    <t>FILA_198</t>
  </si>
  <si>
    <t>FILA_199</t>
  </si>
  <si>
    <t>FILA_200</t>
  </si>
  <si>
    <t>FILA_201</t>
  </si>
  <si>
    <t>FILA_202</t>
  </si>
  <si>
    <t>FILA_203</t>
  </si>
  <si>
    <t>FILA_204</t>
  </si>
  <si>
    <t>FILA_205</t>
  </si>
  <si>
    <t>FILA_206</t>
  </si>
  <si>
    <t>FILA_207</t>
  </si>
  <si>
    <t>FILA_208</t>
  </si>
  <si>
    <t>FILA_209</t>
  </si>
  <si>
    <t>FILA_210</t>
  </si>
  <si>
    <t>FILA_211</t>
  </si>
  <si>
    <t>FILA_212</t>
  </si>
  <si>
    <t>FILA_213</t>
  </si>
  <si>
    <t>FILA_214</t>
  </si>
  <si>
    <t>FILA_215</t>
  </si>
  <si>
    <t>FILA_216</t>
  </si>
  <si>
    <t>FILA_217</t>
  </si>
  <si>
    <t>FILA_218</t>
  </si>
  <si>
    <t>FILA_219</t>
  </si>
  <si>
    <t>FILA_220</t>
  </si>
  <si>
    <t>FILA_221</t>
  </si>
  <si>
    <t>FILA_222</t>
  </si>
  <si>
    <t>FILA_223</t>
  </si>
  <si>
    <t>FILA_224</t>
  </si>
  <si>
    <t>FILA_225</t>
  </si>
  <si>
    <t>FILA_226</t>
  </si>
  <si>
    <t>FILA_227</t>
  </si>
  <si>
    <t>FILA_228</t>
  </si>
  <si>
    <t>FILA_229</t>
  </si>
  <si>
    <t>FILA_230</t>
  </si>
  <si>
    <t>FILA_231</t>
  </si>
  <si>
    <t>FILA_232</t>
  </si>
  <si>
    <t>FILA_233</t>
  </si>
  <si>
    <t>FILA_234</t>
  </si>
  <si>
    <t>FILA_235</t>
  </si>
  <si>
    <t>FILA_236</t>
  </si>
  <si>
    <t>FILA_237</t>
  </si>
  <si>
    <t>FILA_238</t>
  </si>
  <si>
    <t>FILA_239</t>
  </si>
  <si>
    <t>FILA_240</t>
  </si>
  <si>
    <t>FILA_241</t>
  </si>
  <si>
    <t>FILA_242</t>
  </si>
  <si>
    <t>FILA_243</t>
  </si>
  <si>
    <t>FILA_244</t>
  </si>
  <si>
    <t>FILA_245</t>
  </si>
  <si>
    <t>FILA_246</t>
  </si>
  <si>
    <t>FILA_247</t>
  </si>
  <si>
    <t>FILA_248</t>
  </si>
  <si>
    <t>FILA_249</t>
  </si>
  <si>
    <t>FILA_250</t>
  </si>
  <si>
    <t>FILA_251</t>
  </si>
  <si>
    <t>FILA_252</t>
  </si>
  <si>
    <t>FILA_253</t>
  </si>
  <si>
    <t>FILA_254</t>
  </si>
  <si>
    <t>FILA_255</t>
  </si>
  <si>
    <t>FILA_256</t>
  </si>
  <si>
    <t>FILA_257</t>
  </si>
  <si>
    <t>FILA_258</t>
  </si>
  <si>
    <t>FILA_259</t>
  </si>
  <si>
    <t>FILA_260</t>
  </si>
  <si>
    <t>FILA_261</t>
  </si>
  <si>
    <t>FILA_262</t>
  </si>
  <si>
    <t>FILA_263</t>
  </si>
  <si>
    <t>FILA_264</t>
  </si>
  <si>
    <t>FILA_265</t>
  </si>
  <si>
    <t>FILA_266</t>
  </si>
  <si>
    <t>FILA_267</t>
  </si>
  <si>
    <t>FILA_268</t>
  </si>
  <si>
    <t>FILA_269</t>
  </si>
  <si>
    <t>FILA_270</t>
  </si>
  <si>
    <t>FILA_271</t>
  </si>
  <si>
    <t>FILA_272</t>
  </si>
  <si>
    <t>FILA_273</t>
  </si>
  <si>
    <t>FILA_274</t>
  </si>
  <si>
    <t>FILA_275</t>
  </si>
  <si>
    <t>FILA_276</t>
  </si>
  <si>
    <t>FILA_277</t>
  </si>
  <si>
    <t>FILA_278</t>
  </si>
  <si>
    <t>FILA_279</t>
  </si>
  <si>
    <t>FILA_280</t>
  </si>
  <si>
    <t>FILA_281</t>
  </si>
  <si>
    <t>FILA_282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</si>
</sst>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&quot;$&quot;* #,##0.00_-;\-&quot;$&quot;* #,##0.00_-;_-&quot;$&quot;* &quot;-&quot;??_-;_-@_-"/>
    <numFmt numFmtId="167" formatCode="yyyy/mm/dd"/>
    <numFmt numFmtId="168" formatCode="_-* #,##0_-;\-* #,##0_-;_-* &quot;-&quot;??_-;_-@_-"/>
    <numFmt numFmtId="169" formatCode="_-&quot;$&quot;* #,##0_-;\-&quot;$&quot;* #,##0_-;_-&quot;$&quot;* &quot;-&quot;??_-;_-@_-"/>
    <numFmt numFmtId="170" formatCode="_-&quot;$&quot;\ * #,##0_-;\-&quot;$&quot;\ * #,##0_-;_-&quot;$&quot;\ 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5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5" fillId="0" borderId="0" applyFont="0" applyFill="0" applyBorder="0" applyAlignment="0" applyProtection="0"/>
    <xf numFmtId="0" fontId="15" fillId="6" borderId="11" applyNumberFormat="0" applyAlignment="0" applyProtection="0"/>
    <xf numFmtId="0" fontId="1" fillId="7" borderId="0" applyNumberFormat="0" applyBorder="0" applyAlignment="0" applyProtection="0"/>
    <xf numFmtId="0" fontId="16" fillId="0" borderId="0"/>
    <xf numFmtId="164" fontId="5" fillId="0" borderId="0" applyFont="0" applyFill="0" applyBorder="0" applyAlignment="0" applyProtection="0"/>
    <xf numFmtId="0" fontId="17" fillId="0" borderId="0"/>
  </cellStyleXfs>
  <cellXfs count="2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7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7" fontId="3" fillId="3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167" fontId="9" fillId="3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0" borderId="7" xfId="0" applyFont="1" applyBorder="1"/>
    <xf numFmtId="0" fontId="8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center"/>
    </xf>
    <xf numFmtId="0" fontId="0" fillId="0" borderId="10" xfId="0" applyBorder="1"/>
    <xf numFmtId="0" fontId="17" fillId="0" borderId="7" xfId="4" applyFont="1" applyFill="1" applyBorder="1" applyAlignment="1">
      <alignment horizontal="right" vertical="center" wrapText="1"/>
    </xf>
    <xf numFmtId="0" fontId="0" fillId="0" borderId="0" xfId="0" applyBorder="1"/>
    <xf numFmtId="167" fontId="14" fillId="5" borderId="7" xfId="0" applyNumberFormat="1" applyFont="1" applyFill="1" applyBorder="1" applyAlignment="1" applyProtection="1">
      <alignment vertical="center"/>
      <protection locked="0"/>
    </xf>
    <xf numFmtId="0" fontId="14" fillId="5" borderId="7" xfId="2" applyFont="1" applyFill="1" applyBorder="1" applyAlignment="1">
      <alignment horizontal="left"/>
    </xf>
    <xf numFmtId="0" fontId="14" fillId="5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6" xfId="0" applyBorder="1"/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3" borderId="19" xfId="0" applyFont="1" applyFill="1" applyBorder="1" applyAlignment="1" applyProtection="1">
      <alignment vertical="center"/>
      <protection locked="0"/>
    </xf>
    <xf numFmtId="0" fontId="17" fillId="3" borderId="19" xfId="0" applyFont="1" applyFill="1" applyBorder="1" applyAlignment="1" applyProtection="1">
      <alignment vertical="center"/>
      <protection locked="0"/>
    </xf>
    <xf numFmtId="0" fontId="6" fillId="5" borderId="20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167" fontId="17" fillId="3" borderId="19" xfId="0" applyNumberFormat="1" applyFont="1" applyFill="1" applyBorder="1" applyAlignment="1" applyProtection="1">
      <alignment vertical="center"/>
      <protection locked="0"/>
    </xf>
    <xf numFmtId="37" fontId="17" fillId="0" borderId="19" xfId="0" applyNumberFormat="1" applyFont="1" applyBorder="1"/>
    <xf numFmtId="0" fontId="0" fillId="0" borderId="0" xfId="0" applyAlignment="1"/>
    <xf numFmtId="0" fontId="0" fillId="0" borderId="0" xfId="0"/>
    <xf numFmtId="0" fontId="0" fillId="0" borderId="0" xfId="0"/>
    <xf numFmtId="167" fontId="14" fillId="5" borderId="21" xfId="0" applyNumberFormat="1" applyFont="1" applyFill="1" applyBorder="1" applyAlignment="1" applyProtection="1">
      <alignment vertical="center"/>
      <protection locked="0"/>
    </xf>
    <xf numFmtId="0" fontId="14" fillId="5" borderId="21" xfId="2" applyFont="1" applyFill="1" applyBorder="1" applyAlignment="1">
      <alignment horizontal="left"/>
    </xf>
    <xf numFmtId="0" fontId="14" fillId="5" borderId="22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>
      <alignment vertical="center"/>
    </xf>
    <xf numFmtId="0" fontId="12" fillId="0" borderId="3" xfId="0" applyFont="1" applyBorder="1"/>
    <xf numFmtId="0" fontId="19" fillId="0" borderId="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0" borderId="7" xfId="0" applyFont="1" applyBorder="1"/>
    <xf numFmtId="0" fontId="13" fillId="4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67" fontId="16" fillId="3" borderId="7" xfId="0" applyNumberFormat="1" applyFont="1" applyFill="1" applyBorder="1" applyAlignment="1">
      <alignment horizontal="center" vertical="center"/>
    </xf>
    <xf numFmtId="0" fontId="12" fillId="0" borderId="8" xfId="0" applyFont="1" applyBorder="1"/>
    <xf numFmtId="0" fontId="11" fillId="2" borderId="9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2" fillId="0" borderId="10" xfId="0" applyFont="1" applyBorder="1"/>
    <xf numFmtId="0" fontId="11" fillId="2" borderId="24" xfId="0" applyFont="1" applyFill="1" applyBorder="1" applyAlignment="1">
      <alignment horizontal="center" vertical="center"/>
    </xf>
    <xf numFmtId="0" fontId="12" fillId="0" borderId="23" xfId="0" applyFont="1" applyBorder="1"/>
    <xf numFmtId="0" fontId="13" fillId="4" borderId="23" xfId="0" applyFont="1" applyFill="1" applyBorder="1" applyAlignment="1">
      <alignment horizontal="center" vertical="center"/>
    </xf>
    <xf numFmtId="0" fontId="0" fillId="0" borderId="23" xfId="0" applyBorder="1"/>
    <xf numFmtId="167" fontId="16" fillId="3" borderId="23" xfId="0" applyNumberFormat="1" applyFont="1" applyFill="1" applyBorder="1" applyAlignment="1">
      <alignment horizontal="center" vertical="center"/>
    </xf>
    <xf numFmtId="0" fontId="0" fillId="0" borderId="25" xfId="0" applyBorder="1"/>
    <xf numFmtId="0" fontId="17" fillId="3" borderId="7" xfId="0" applyFont="1" applyFill="1" applyBorder="1" applyAlignment="1" applyProtection="1">
      <alignment vertical="center"/>
      <protection locked="0"/>
    </xf>
    <xf numFmtId="167" fontId="17" fillId="3" borderId="7" xfId="0" applyNumberFormat="1" applyFont="1" applyFill="1" applyBorder="1" applyAlignment="1" applyProtection="1">
      <alignment vertical="center"/>
      <protection locked="0"/>
    </xf>
    <xf numFmtId="0" fontId="6" fillId="5" borderId="10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0" fontId="17" fillId="3" borderId="27" xfId="0" applyFont="1" applyFill="1" applyBorder="1" applyAlignment="1" applyProtection="1">
      <alignment vertical="center"/>
      <protection locked="0"/>
    </xf>
    <xf numFmtId="0" fontId="17" fillId="3" borderId="27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/>
    <xf numFmtId="167" fontId="6" fillId="5" borderId="7" xfId="3" applyNumberFormat="1" applyFont="1" applyFill="1" applyBorder="1" applyAlignment="1" applyProtection="1">
      <alignment vertical="center"/>
      <protection locked="0"/>
    </xf>
    <xf numFmtId="167" fontId="6" fillId="5" borderId="21" xfId="3" applyNumberFormat="1" applyFont="1" applyFill="1" applyBorder="1" applyAlignment="1" applyProtection="1">
      <alignment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21" fillId="5" borderId="3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3" borderId="8" xfId="0" applyFont="1" applyFill="1" applyBorder="1" applyAlignment="1" applyProtection="1">
      <alignment vertical="center"/>
      <protection locked="0"/>
    </xf>
    <xf numFmtId="0" fontId="17" fillId="3" borderId="26" xfId="0" applyFont="1" applyFill="1" applyBorder="1" applyAlignment="1" applyProtection="1">
      <alignment vertical="center"/>
      <protection locked="0"/>
    </xf>
    <xf numFmtId="0" fontId="17" fillId="0" borderId="10" xfId="0" applyFont="1" applyBorder="1"/>
    <xf numFmtId="1" fontId="21" fillId="5" borderId="7" xfId="0" applyNumberFormat="1" applyFont="1" applyFill="1" applyBorder="1" applyAlignment="1">
      <alignment horizontal="center" vertical="center"/>
    </xf>
    <xf numFmtId="0" fontId="21" fillId="5" borderId="7" xfId="0" applyNumberFormat="1" applyFont="1" applyFill="1" applyBorder="1" applyAlignment="1">
      <alignment horizontal="center" vertical="center"/>
    </xf>
    <xf numFmtId="0" fontId="21" fillId="5" borderId="23" xfId="0" applyNumberFormat="1" applyFont="1" applyFill="1" applyBorder="1" applyAlignment="1">
      <alignment horizontal="center" vertical="center"/>
    </xf>
    <xf numFmtId="166" fontId="21" fillId="5" borderId="23" xfId="0" applyNumberFormat="1" applyFont="1" applyFill="1" applyBorder="1" applyAlignment="1">
      <alignment vertical="center"/>
    </xf>
    <xf numFmtId="0" fontId="17" fillId="3" borderId="23" xfId="0" applyFont="1" applyFill="1" applyBorder="1" applyAlignment="1" applyProtection="1">
      <alignment vertical="center"/>
      <protection locked="0"/>
    </xf>
    <xf numFmtId="0" fontId="6" fillId="5" borderId="28" xfId="0" applyNumberFormat="1" applyFont="1" applyFill="1" applyBorder="1" applyAlignment="1">
      <alignment horizontal="center" vertical="center"/>
    </xf>
    <xf numFmtId="0" fontId="0" fillId="3" borderId="26" xfId="0" applyFill="1" applyBorder="1" applyAlignment="1" applyProtection="1">
      <alignment vertical="center"/>
      <protection locked="0"/>
    </xf>
    <xf numFmtId="0" fontId="17" fillId="3" borderId="21" xfId="0" applyFont="1" applyFill="1" applyBorder="1" applyAlignment="1" applyProtection="1">
      <alignment vertical="center"/>
      <protection locked="0"/>
    </xf>
    <xf numFmtId="0" fontId="0" fillId="3" borderId="27" xfId="0" applyFill="1" applyBorder="1" applyAlignment="1" applyProtection="1">
      <alignment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14" fontId="17" fillId="0" borderId="27" xfId="4" applyNumberFormat="1" applyFont="1" applyFill="1" applyBorder="1" applyAlignment="1">
      <alignment horizontal="center" vertical="center" wrapText="1"/>
    </xf>
    <xf numFmtId="0" fontId="17" fillId="0" borderId="27" xfId="0" applyFont="1" applyBorder="1"/>
    <xf numFmtId="0" fontId="0" fillId="0" borderId="27" xfId="0" applyBorder="1"/>
    <xf numFmtId="0" fontId="0" fillId="3" borderId="26" xfId="0" applyFill="1" applyBorder="1" applyAlignment="1" applyProtection="1">
      <alignment horizontal="left" vertical="center"/>
      <protection locked="0"/>
    </xf>
    <xf numFmtId="0" fontId="22" fillId="0" borderId="7" xfId="0" applyFont="1" applyBorder="1" applyAlignment="1">
      <alignment horizontal="center" vertical="center"/>
    </xf>
    <xf numFmtId="167" fontId="17" fillId="3" borderId="7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67" fontId="17" fillId="3" borderId="27" xfId="0" applyNumberFormat="1" applyFont="1" applyFill="1" applyBorder="1" applyAlignment="1">
      <alignment horizontal="center" vertical="center"/>
    </xf>
    <xf numFmtId="1" fontId="17" fillId="0" borderId="27" xfId="4" applyNumberFormat="1" applyFont="1" applyBorder="1" applyAlignment="1">
      <alignment horizontal="center" vertical="center"/>
    </xf>
    <xf numFmtId="0" fontId="6" fillId="5" borderId="27" xfId="0" applyNumberFormat="1" applyFont="1" applyFill="1" applyBorder="1" applyAlignment="1">
      <alignment horizontal="center" vertical="center"/>
    </xf>
    <xf numFmtId="14" fontId="17" fillId="0" borderId="27" xfId="4" applyNumberFormat="1" applyFont="1" applyBorder="1" applyAlignment="1">
      <alignment horizontal="center" vertical="center"/>
    </xf>
    <xf numFmtId="0" fontId="17" fillId="0" borderId="23" xfId="0" applyFont="1" applyBorder="1"/>
    <xf numFmtId="0" fontId="22" fillId="0" borderId="23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167" fontId="17" fillId="3" borderId="23" xfId="0" applyNumberFormat="1" applyFont="1" applyFill="1" applyBorder="1" applyAlignment="1">
      <alignment horizontal="center" vertical="center"/>
    </xf>
    <xf numFmtId="0" fontId="7" fillId="0" borderId="27" xfId="0" applyFont="1" applyBorder="1"/>
    <xf numFmtId="0" fontId="7" fillId="3" borderId="27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>
      <alignment horizontal="center" vertical="center"/>
    </xf>
    <xf numFmtId="0" fontId="7" fillId="0" borderId="23" xfId="0" applyFont="1" applyBorder="1"/>
    <xf numFmtId="0" fontId="7" fillId="3" borderId="23" xfId="0" applyFont="1" applyFill="1" applyBorder="1" applyAlignment="1" applyProtection="1">
      <alignment vertical="center"/>
      <protection locked="0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6" fillId="0" borderId="7" xfId="6" applyNumberFormat="1" applyFont="1" applyFill="1" applyBorder="1" applyAlignment="1">
      <alignment horizontal="center" vertical="center" wrapText="1"/>
    </xf>
    <xf numFmtId="167" fontId="20" fillId="3" borderId="7" xfId="0" applyNumberFormat="1" applyFont="1" applyFill="1" applyBorder="1" applyAlignment="1">
      <alignment horizontal="center" vertical="center"/>
    </xf>
    <xf numFmtId="168" fontId="17" fillId="0" borderId="7" xfId="4" applyNumberFormat="1" applyFont="1" applyFill="1" applyBorder="1" applyAlignment="1">
      <alignment horizontal="right" vertical="center" wrapText="1"/>
    </xf>
    <xf numFmtId="0" fontId="16" fillId="0" borderId="27" xfId="6" applyNumberFormat="1" applyFont="1" applyFill="1" applyBorder="1" applyAlignment="1">
      <alignment horizontal="center" vertical="center" wrapText="1"/>
    </xf>
    <xf numFmtId="167" fontId="16" fillId="3" borderId="27" xfId="0" applyNumberFormat="1" applyFont="1" applyFill="1" applyBorder="1" applyAlignment="1">
      <alignment horizontal="center" vertical="center"/>
    </xf>
    <xf numFmtId="167" fontId="17" fillId="3" borderId="27" xfId="0" applyNumberFormat="1" applyFont="1" applyFill="1" applyBorder="1" applyAlignment="1" applyProtection="1">
      <alignment vertical="center"/>
      <protection locked="0"/>
    </xf>
    <xf numFmtId="167" fontId="20" fillId="3" borderId="27" xfId="0" applyNumberFormat="1" applyFont="1" applyFill="1" applyBorder="1" applyAlignment="1">
      <alignment horizontal="center" vertical="center"/>
    </xf>
    <xf numFmtId="168" fontId="17" fillId="0" borderId="27" xfId="4" applyNumberFormat="1" applyFont="1" applyFill="1" applyBorder="1" applyAlignment="1">
      <alignment horizontal="right" vertical="center" wrapText="1"/>
    </xf>
    <xf numFmtId="0" fontId="6" fillId="5" borderId="27" xfId="0" applyFont="1" applyFill="1" applyBorder="1" applyAlignment="1">
      <alignment horizontal="left" vertical="center" wrapText="1"/>
    </xf>
    <xf numFmtId="0" fontId="16" fillId="0" borderId="23" xfId="6" applyNumberFormat="1" applyFont="1" applyFill="1" applyBorder="1" applyAlignment="1">
      <alignment horizontal="center" vertical="center" wrapText="1"/>
    </xf>
    <xf numFmtId="167" fontId="17" fillId="3" borderId="23" xfId="0" applyNumberFormat="1" applyFont="1" applyFill="1" applyBorder="1" applyAlignment="1" applyProtection="1">
      <alignment vertical="center"/>
      <protection locked="0"/>
    </xf>
    <xf numFmtId="167" fontId="20" fillId="3" borderId="23" xfId="0" applyNumberFormat="1" applyFont="1" applyFill="1" applyBorder="1" applyAlignment="1">
      <alignment horizontal="center" vertical="center"/>
    </xf>
    <xf numFmtId="168" fontId="17" fillId="0" borderId="23" xfId="4" applyNumberFormat="1" applyFont="1" applyFill="1" applyBorder="1" applyAlignment="1">
      <alignment horizontal="right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67" fontId="16" fillId="5" borderId="27" xfId="0" applyNumberFormat="1" applyFont="1" applyFill="1" applyBorder="1" applyAlignment="1">
      <alignment horizontal="center" vertical="center"/>
    </xf>
    <xf numFmtId="0" fontId="16" fillId="0" borderId="27" xfId="0" applyFont="1" applyBorder="1"/>
    <xf numFmtId="169" fontId="16" fillId="0" borderId="27" xfId="1" applyNumberFormat="1" applyFont="1" applyBorder="1"/>
    <xf numFmtId="0" fontId="16" fillId="3" borderId="27" xfId="0" applyFont="1" applyFill="1" applyBorder="1" applyAlignment="1" applyProtection="1">
      <alignment vertical="center"/>
      <protection locked="0"/>
    </xf>
    <xf numFmtId="0" fontId="16" fillId="0" borderId="27" xfId="0" applyFont="1" applyBorder="1" applyAlignment="1">
      <alignment horizontal="center"/>
    </xf>
    <xf numFmtId="170" fontId="16" fillId="0" borderId="27" xfId="0" applyNumberFormat="1" applyFont="1" applyBorder="1"/>
    <xf numFmtId="169" fontId="16" fillId="0" borderId="27" xfId="0" applyNumberFormat="1" applyFont="1" applyBorder="1"/>
    <xf numFmtId="0" fontId="16" fillId="0" borderId="27" xfId="0" applyFont="1" applyBorder="1" applyAlignment="1">
      <alignment vertical="center"/>
    </xf>
    <xf numFmtId="0" fontId="16" fillId="0" borderId="28" xfId="0" applyFont="1" applyBorder="1"/>
    <xf numFmtId="0" fontId="16" fillId="5" borderId="27" xfId="0" applyFont="1" applyFill="1" applyBorder="1"/>
    <xf numFmtId="0" fontId="16" fillId="0" borderId="27" xfId="0" applyFont="1" applyFill="1" applyBorder="1"/>
    <xf numFmtId="2" fontId="16" fillId="0" borderId="27" xfId="0" applyNumberFormat="1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16" fillId="0" borderId="27" xfId="0" applyFont="1" applyFill="1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" fillId="0" borderId="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24" fillId="3" borderId="7" xfId="0" applyFont="1" applyFill="1" applyBorder="1" applyAlignment="1" applyProtection="1">
      <alignment vertical="center"/>
      <protection locked="0"/>
    </xf>
    <xf numFmtId="0" fontId="24" fillId="3" borderId="3" xfId="0" applyFont="1" applyFill="1" applyBorder="1" applyAlignment="1" applyProtection="1">
      <alignment vertical="center"/>
      <protection locked="0"/>
    </xf>
    <xf numFmtId="0" fontId="24" fillId="5" borderId="23" xfId="0" applyFont="1" applyFill="1" applyBorder="1" applyAlignment="1" applyProtection="1">
      <alignment vertical="center"/>
      <protection locked="0"/>
    </xf>
    <xf numFmtId="0" fontId="24" fillId="3" borderId="19" xfId="0" applyFont="1" applyFill="1" applyBorder="1" applyAlignment="1" applyProtection="1">
      <alignment vertical="center"/>
      <protection locked="0"/>
    </xf>
    <xf numFmtId="0" fontId="24" fillId="3" borderId="23" xfId="0" applyFont="1" applyFill="1" applyBorder="1" applyAlignment="1" applyProtection="1">
      <alignment vertical="center"/>
      <protection locked="0"/>
    </xf>
    <xf numFmtId="167" fontId="24" fillId="3" borderId="19" xfId="0" applyNumberFormat="1" applyFont="1" applyFill="1" applyBorder="1" applyAlignment="1">
      <alignment horizontal="center" vertical="center"/>
    </xf>
    <xf numFmtId="0" fontId="24" fillId="0" borderId="7" xfId="0" applyFont="1" applyBorder="1"/>
    <xf numFmtId="166" fontId="21" fillId="5" borderId="7" xfId="0" applyNumberFormat="1" applyFont="1" applyFill="1" applyBorder="1" applyAlignment="1">
      <alignment vertical="center"/>
    </xf>
    <xf numFmtId="0" fontId="24" fillId="0" borderId="19" xfId="0" applyFont="1" applyBorder="1"/>
    <xf numFmtId="167" fontId="24" fillId="3" borderId="7" xfId="0" applyNumberFormat="1" applyFont="1" applyFill="1" applyBorder="1" applyAlignment="1">
      <alignment horizontal="center" vertical="center"/>
    </xf>
    <xf numFmtId="167" fontId="24" fillId="3" borderId="3" xfId="0" applyNumberFormat="1" applyFont="1" applyFill="1" applyBorder="1" applyAlignment="1">
      <alignment horizontal="center" vertical="center"/>
    </xf>
    <xf numFmtId="0" fontId="24" fillId="0" borderId="3" xfId="0" applyFont="1" applyBorder="1"/>
    <xf numFmtId="166" fontId="21" fillId="5" borderId="3" xfId="0" applyNumberFormat="1" applyFont="1" applyFill="1" applyBorder="1" applyAlignment="1">
      <alignment vertical="center"/>
    </xf>
    <xf numFmtId="0" fontId="24" fillId="0" borderId="26" xfId="0" applyFont="1" applyBorder="1"/>
    <xf numFmtId="167" fontId="24" fillId="3" borderId="23" xfId="0" applyNumberFormat="1" applyFont="1" applyFill="1" applyBorder="1" applyAlignment="1">
      <alignment horizontal="center" vertical="center"/>
    </xf>
    <xf numFmtId="0" fontId="24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16" fillId="0" borderId="29" xfId="0" applyFont="1" applyBorder="1"/>
    <xf numFmtId="164" fontId="16" fillId="0" borderId="30" xfId="5" applyFont="1" applyBorder="1"/>
    <xf numFmtId="164" fontId="16" fillId="0" borderId="30" xfId="0" applyNumberFormat="1" applyFont="1" applyBorder="1"/>
    <xf numFmtId="0" fontId="16" fillId="0" borderId="30" xfId="0" applyFont="1" applyBorder="1"/>
    <xf numFmtId="0" fontId="16" fillId="0" borderId="31" xfId="0" applyFont="1" applyBorder="1"/>
    <xf numFmtId="0" fontId="3" fillId="4" borderId="32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16" fillId="0" borderId="32" xfId="0" applyFont="1" applyBorder="1"/>
    <xf numFmtId="0" fontId="16" fillId="3" borderId="32" xfId="0" applyFont="1" applyFill="1" applyBorder="1" applyAlignment="1" applyProtection="1">
      <alignment vertical="center"/>
      <protection locked="0"/>
    </xf>
    <xf numFmtId="169" fontId="16" fillId="0" borderId="32" xfId="1" applyNumberFormat="1" applyFont="1" applyBorder="1"/>
    <xf numFmtId="0" fontId="16" fillId="0" borderId="32" xfId="0" applyFont="1" applyBorder="1" applyAlignment="1">
      <alignment horizontal="center"/>
    </xf>
    <xf numFmtId="167" fontId="16" fillId="3" borderId="32" xfId="0" applyNumberFormat="1" applyFont="1" applyFill="1" applyBorder="1" applyAlignment="1">
      <alignment horizontal="center" vertical="center"/>
    </xf>
    <xf numFmtId="169" fontId="16" fillId="0" borderId="32" xfId="0" applyNumberFormat="1" applyFont="1" applyBorder="1"/>
    <xf numFmtId="0" fontId="16" fillId="0" borderId="33" xfId="0" applyFont="1" applyBorder="1"/>
    <xf numFmtId="0" fontId="2" fillId="2" borderId="34" xfId="0" applyFont="1" applyFill="1" applyBorder="1" applyAlignment="1">
      <alignment horizontal="center" vertical="center"/>
    </xf>
    <xf numFmtId="0" fontId="0" fillId="0" borderId="35" xfId="0" applyBorder="1"/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7" fillId="3" borderId="7" xfId="0" applyFont="1" applyFill="1" applyBorder="1" applyAlignment="1" applyProtection="1">
      <alignment horizontal="left" vertical="center"/>
      <protection locked="0"/>
    </xf>
    <xf numFmtId="1" fontId="6" fillId="5" borderId="7" xfId="0" applyNumberFormat="1" applyFont="1" applyFill="1" applyBorder="1" applyAlignment="1">
      <alignment horizontal="center" vertical="center"/>
    </xf>
    <xf numFmtId="0" fontId="6" fillId="5" borderId="7" xfId="2" applyFont="1" applyFill="1" applyBorder="1" applyAlignment="1" applyProtection="1">
      <alignment horizontal="center" vertical="center"/>
      <protection locked="0"/>
    </xf>
    <xf numFmtId="0" fontId="17" fillId="3" borderId="27" xfId="0" applyFont="1" applyFill="1" applyBorder="1" applyAlignment="1" applyProtection="1">
      <alignment horizontal="left" vertical="center"/>
      <protection locked="0"/>
    </xf>
    <xf numFmtId="1" fontId="6" fillId="5" borderId="27" xfId="0" applyNumberFormat="1" applyFont="1" applyFill="1" applyBorder="1" applyAlignment="1">
      <alignment horizontal="center" vertical="center"/>
    </xf>
    <xf numFmtId="0" fontId="6" fillId="5" borderId="27" xfId="2" applyFont="1" applyFill="1" applyBorder="1" applyAlignment="1" applyProtection="1">
      <alignment horizontal="center" vertical="center"/>
      <protection locked="0"/>
    </xf>
    <xf numFmtId="0" fontId="17" fillId="3" borderId="23" xfId="0" applyFont="1" applyFill="1" applyBorder="1" applyAlignment="1" applyProtection="1">
      <alignment horizontal="left" vertical="center"/>
      <protection locked="0"/>
    </xf>
    <xf numFmtId="1" fontId="6" fillId="5" borderId="23" xfId="0" applyNumberFormat="1" applyFont="1" applyFill="1" applyBorder="1" applyAlignment="1">
      <alignment horizontal="center" vertical="center"/>
    </xf>
    <xf numFmtId="0" fontId="6" fillId="5" borderId="23" xfId="2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>
      <alignment horizontal="center" vertical="center"/>
    </xf>
    <xf numFmtId="167" fontId="6" fillId="5" borderId="38" xfId="3" applyNumberFormat="1" applyFont="1" applyFill="1" applyBorder="1" applyAlignment="1" applyProtection="1">
      <alignment vertical="center"/>
      <protection locked="0"/>
    </xf>
    <xf numFmtId="167" fontId="14" fillId="5" borderId="38" xfId="0" applyNumberFormat="1" applyFont="1" applyFill="1" applyBorder="1" applyAlignment="1" applyProtection="1">
      <alignment vertical="center"/>
      <protection locked="0"/>
    </xf>
    <xf numFmtId="0" fontId="14" fillId="5" borderId="38" xfId="2" applyFont="1" applyFill="1" applyBorder="1" applyAlignment="1">
      <alignment horizontal="left"/>
    </xf>
    <xf numFmtId="0" fontId="14" fillId="5" borderId="39" xfId="0" applyFont="1" applyFill="1" applyBorder="1" applyAlignment="1" applyProtection="1">
      <alignment vertical="center"/>
      <protection locked="0"/>
    </xf>
  </cellXfs>
  <cellStyles count="7">
    <cellStyle name="60% - Énfasis2" xfId="3" builtinId="36"/>
    <cellStyle name="Entrada" xfId="2" builtinId="20"/>
    <cellStyle name="Moneda" xfId="1" builtinId="4"/>
    <cellStyle name="Moneda [0]" xfId="5" builtinId="7"/>
    <cellStyle name="Normal" xfId="0" builtinId="0"/>
    <cellStyle name="Normal_Hoja1" xfId="4"/>
    <cellStyle name="Normal_Hoja2" xfId="6"/>
  </cellStyles>
  <dxfs count="34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879"/>
  <sheetViews>
    <sheetView zoomScale="80" zoomScaleNormal="80" workbookViewId="0">
      <selection activeCell="C20" sqref="C20"/>
    </sheetView>
  </sheetViews>
  <sheetFormatPr baseColWidth="10" defaultColWidth="15.7109375" defaultRowHeight="14.25" x14ac:dyDescent="0.2"/>
  <cols>
    <col min="1" max="3" width="15.7109375" style="7"/>
    <col min="4" max="4" width="12.7109375" style="7" customWidth="1"/>
    <col min="5" max="5" width="24.140625" style="7" customWidth="1"/>
    <col min="6" max="6" width="15.7109375" style="7"/>
    <col min="7" max="7" width="36.5703125" style="7" customWidth="1"/>
    <col min="8" max="10" width="15.7109375" style="7"/>
    <col min="11" max="13" width="15.7109375" style="7" customWidth="1"/>
    <col min="14" max="14" width="51.85546875" style="7" customWidth="1"/>
    <col min="15" max="16384" width="15.7109375" style="7"/>
  </cols>
  <sheetData>
    <row r="1" spans="1:14" ht="15" x14ac:dyDescent="0.2">
      <c r="B1" s="8" t="s">
        <v>0</v>
      </c>
      <c r="C1" s="8">
        <v>50</v>
      </c>
      <c r="D1" s="8" t="s">
        <v>1</v>
      </c>
    </row>
    <row r="2" spans="1:14" ht="15" x14ac:dyDescent="0.2">
      <c r="B2" s="8" t="s">
        <v>2</v>
      </c>
      <c r="C2" s="8">
        <v>14198</v>
      </c>
      <c r="D2" s="8" t="s">
        <v>3</v>
      </c>
    </row>
    <row r="3" spans="1:14" ht="15" x14ac:dyDescent="0.2">
      <c r="B3" s="8" t="s">
        <v>4</v>
      </c>
      <c r="C3" s="8">
        <v>1</v>
      </c>
    </row>
    <row r="4" spans="1:14" ht="15" x14ac:dyDescent="0.2">
      <c r="B4" s="8" t="s">
        <v>5</v>
      </c>
      <c r="C4" s="8">
        <v>235</v>
      </c>
    </row>
    <row r="5" spans="1:14" ht="15" x14ac:dyDescent="0.2">
      <c r="B5" s="8" t="s">
        <v>6</v>
      </c>
      <c r="C5" s="9">
        <v>43951</v>
      </c>
    </row>
    <row r="6" spans="1:14" ht="15" x14ac:dyDescent="0.2">
      <c r="B6" s="8" t="s">
        <v>7</v>
      </c>
      <c r="C6" s="8">
        <v>1</v>
      </c>
      <c r="D6" s="8" t="s">
        <v>8</v>
      </c>
    </row>
    <row r="8" spans="1:14" ht="15" x14ac:dyDescent="0.2">
      <c r="A8" s="8" t="s">
        <v>9</v>
      </c>
      <c r="B8" s="145" t="s">
        <v>10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ht="15" x14ac:dyDescent="0.2">
      <c r="C9" s="8">
        <v>24</v>
      </c>
      <c r="D9" s="8">
        <v>28</v>
      </c>
      <c r="E9" s="8">
        <v>32</v>
      </c>
      <c r="F9" s="8">
        <v>36</v>
      </c>
      <c r="G9" s="8">
        <v>40</v>
      </c>
      <c r="H9" s="8">
        <v>44</v>
      </c>
      <c r="I9" s="8">
        <v>48</v>
      </c>
      <c r="J9" s="8">
        <v>52</v>
      </c>
      <c r="K9" s="8">
        <v>56</v>
      </c>
      <c r="L9" s="8">
        <v>60</v>
      </c>
      <c r="M9" s="8">
        <v>64</v>
      </c>
      <c r="N9" s="8">
        <v>68</v>
      </c>
    </row>
    <row r="10" spans="1:14" ht="15.75" thickBot="1" x14ac:dyDescent="0.25"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</row>
    <row r="11" spans="1:14" ht="21.75" customHeight="1" x14ac:dyDescent="0.2">
      <c r="A11" s="11">
        <v>1</v>
      </c>
      <c r="B11" s="152" t="s">
        <v>23</v>
      </c>
      <c r="C11" s="152">
        <v>39788927</v>
      </c>
      <c r="D11" s="152">
        <v>6</v>
      </c>
      <c r="E11" s="152" t="s">
        <v>484</v>
      </c>
      <c r="F11" s="153" t="s">
        <v>25</v>
      </c>
      <c r="G11" s="153" t="s">
        <v>57</v>
      </c>
      <c r="H11" s="33" t="s">
        <v>27</v>
      </c>
      <c r="I11" s="152" t="s">
        <v>473</v>
      </c>
      <c r="J11" s="153" t="s">
        <v>34</v>
      </c>
      <c r="K11" s="33"/>
      <c r="L11" s="33"/>
      <c r="M11" s="33"/>
      <c r="N11" s="35"/>
    </row>
    <row r="12" spans="1:14" ht="21.75" customHeight="1" x14ac:dyDescent="0.2">
      <c r="A12" s="13">
        <f>+A11+1</f>
        <v>2</v>
      </c>
      <c r="B12" s="154" t="s">
        <v>447</v>
      </c>
      <c r="C12" s="154">
        <v>7308846</v>
      </c>
      <c r="D12" s="154">
        <v>3</v>
      </c>
      <c r="E12" s="154" t="s">
        <v>485</v>
      </c>
      <c r="F12" s="154" t="s">
        <v>25</v>
      </c>
      <c r="G12" s="154" t="s">
        <v>57</v>
      </c>
      <c r="H12" s="109" t="s">
        <v>27</v>
      </c>
      <c r="I12" s="154" t="s">
        <v>474</v>
      </c>
      <c r="J12" s="154" t="s">
        <v>34</v>
      </c>
      <c r="K12" s="154"/>
      <c r="L12" s="154"/>
      <c r="M12" s="154"/>
      <c r="N12" s="155"/>
    </row>
    <row r="13" spans="1:14" ht="21.75" customHeight="1" x14ac:dyDescent="0.2">
      <c r="A13" s="13">
        <f>+A12+1</f>
        <v>3</v>
      </c>
      <c r="B13" s="154" t="s">
        <v>448</v>
      </c>
      <c r="C13" s="154">
        <v>7180974</v>
      </c>
      <c r="D13" s="154">
        <v>5</v>
      </c>
      <c r="E13" s="154" t="s">
        <v>486</v>
      </c>
      <c r="F13" s="154" t="s">
        <v>25</v>
      </c>
      <c r="G13" s="154" t="s">
        <v>57</v>
      </c>
      <c r="H13" s="109" t="s">
        <v>27</v>
      </c>
      <c r="I13" s="154" t="s">
        <v>475</v>
      </c>
      <c r="J13" s="154" t="s">
        <v>34</v>
      </c>
      <c r="K13" s="154"/>
      <c r="L13" s="154"/>
      <c r="M13" s="154"/>
      <c r="N13" s="155"/>
    </row>
    <row r="14" spans="1:14" ht="21.75" customHeight="1" x14ac:dyDescent="0.2">
      <c r="A14" s="13">
        <f t="shared" ref="A14:A23" si="0">+A13+1</f>
        <v>4</v>
      </c>
      <c r="B14" s="154" t="s">
        <v>449</v>
      </c>
      <c r="C14" s="154">
        <v>1077850212</v>
      </c>
      <c r="D14" s="154">
        <v>2</v>
      </c>
      <c r="E14" s="154" t="s">
        <v>487</v>
      </c>
      <c r="F14" s="154" t="s">
        <v>25</v>
      </c>
      <c r="G14" s="154" t="s">
        <v>57</v>
      </c>
      <c r="H14" s="109" t="s">
        <v>27</v>
      </c>
      <c r="I14" s="154" t="s">
        <v>476</v>
      </c>
      <c r="J14" s="154" t="s">
        <v>34</v>
      </c>
      <c r="K14" s="154"/>
      <c r="L14" s="154"/>
      <c r="M14" s="154"/>
      <c r="N14" s="155"/>
    </row>
    <row r="15" spans="1:14" ht="21.75" customHeight="1" x14ac:dyDescent="0.2">
      <c r="A15" s="13">
        <f t="shared" si="0"/>
        <v>5</v>
      </c>
      <c r="B15" s="154" t="s">
        <v>450</v>
      </c>
      <c r="C15" s="154">
        <v>7177890</v>
      </c>
      <c r="D15" s="154">
        <v>4</v>
      </c>
      <c r="E15" s="154" t="s">
        <v>488</v>
      </c>
      <c r="F15" s="154" t="s">
        <v>25</v>
      </c>
      <c r="G15" s="154" t="s">
        <v>57</v>
      </c>
      <c r="H15" s="109" t="s">
        <v>27</v>
      </c>
      <c r="I15" s="154" t="s">
        <v>477</v>
      </c>
      <c r="J15" s="154" t="s">
        <v>34</v>
      </c>
      <c r="K15" s="154"/>
      <c r="L15" s="154"/>
      <c r="M15" s="154"/>
      <c r="N15" s="155"/>
    </row>
    <row r="16" spans="1:14" ht="21.75" customHeight="1" x14ac:dyDescent="0.2">
      <c r="A16" s="13">
        <f t="shared" si="0"/>
        <v>6</v>
      </c>
      <c r="B16" s="154" t="s">
        <v>451</v>
      </c>
      <c r="C16" s="154">
        <v>79984859</v>
      </c>
      <c r="D16" s="154">
        <v>9</v>
      </c>
      <c r="E16" s="154" t="s">
        <v>489</v>
      </c>
      <c r="F16" s="154" t="s">
        <v>25</v>
      </c>
      <c r="G16" s="154" t="s">
        <v>57</v>
      </c>
      <c r="H16" s="109" t="s">
        <v>27</v>
      </c>
      <c r="I16" s="154" t="s">
        <v>478</v>
      </c>
      <c r="J16" s="154" t="s">
        <v>34</v>
      </c>
      <c r="K16" s="154"/>
      <c r="L16" s="154"/>
      <c r="M16" s="154"/>
      <c r="N16" s="155"/>
    </row>
    <row r="17" spans="1:14" ht="21.75" customHeight="1" x14ac:dyDescent="0.2">
      <c r="A17" s="13">
        <f t="shared" si="0"/>
        <v>7</v>
      </c>
      <c r="B17" s="154" t="s">
        <v>452</v>
      </c>
      <c r="C17" s="154">
        <v>79858998</v>
      </c>
      <c r="D17" s="154">
        <v>5</v>
      </c>
      <c r="E17" s="154" t="s">
        <v>490</v>
      </c>
      <c r="F17" s="154" t="s">
        <v>25</v>
      </c>
      <c r="G17" s="154" t="s">
        <v>57</v>
      </c>
      <c r="H17" s="109" t="s">
        <v>27</v>
      </c>
      <c r="I17" s="154" t="s">
        <v>479</v>
      </c>
      <c r="J17" s="154" t="s">
        <v>34</v>
      </c>
      <c r="K17" s="154"/>
      <c r="L17" s="154"/>
      <c r="M17" s="154"/>
      <c r="N17" s="155"/>
    </row>
    <row r="18" spans="1:14" ht="21.75" customHeight="1" x14ac:dyDescent="0.2">
      <c r="A18" s="13">
        <f t="shared" si="0"/>
        <v>8</v>
      </c>
      <c r="B18" s="154" t="s">
        <v>453</v>
      </c>
      <c r="C18" s="154">
        <v>79779892</v>
      </c>
      <c r="D18" s="154">
        <v>4</v>
      </c>
      <c r="E18" s="154" t="s">
        <v>491</v>
      </c>
      <c r="F18" s="154" t="s">
        <v>25</v>
      </c>
      <c r="G18" s="154" t="s">
        <v>57</v>
      </c>
      <c r="H18" s="109" t="s">
        <v>27</v>
      </c>
      <c r="I18" s="154" t="s">
        <v>480</v>
      </c>
      <c r="J18" s="154" t="s">
        <v>34</v>
      </c>
      <c r="K18" s="154"/>
      <c r="L18" s="154"/>
      <c r="M18" s="154"/>
      <c r="N18" s="155"/>
    </row>
    <row r="19" spans="1:14" ht="21.75" customHeight="1" x14ac:dyDescent="0.2">
      <c r="A19" s="13">
        <f t="shared" si="0"/>
        <v>9</v>
      </c>
      <c r="B19" s="154" t="s">
        <v>454</v>
      </c>
      <c r="C19" s="154">
        <v>1015467080</v>
      </c>
      <c r="D19" s="154">
        <v>1</v>
      </c>
      <c r="E19" s="154" t="s">
        <v>492</v>
      </c>
      <c r="F19" s="154" t="s">
        <v>25</v>
      </c>
      <c r="G19" s="154" t="s">
        <v>57</v>
      </c>
      <c r="H19" s="109" t="s">
        <v>27</v>
      </c>
      <c r="I19" s="154" t="s">
        <v>481</v>
      </c>
      <c r="J19" s="154" t="s">
        <v>34</v>
      </c>
      <c r="K19" s="154"/>
      <c r="L19" s="154"/>
      <c r="M19" s="154"/>
      <c r="N19" s="155"/>
    </row>
    <row r="20" spans="1:14" ht="21.75" customHeight="1" x14ac:dyDescent="0.2">
      <c r="A20" s="13">
        <f t="shared" si="0"/>
        <v>10</v>
      </c>
      <c r="B20" s="154" t="s">
        <v>455</v>
      </c>
      <c r="C20" s="154">
        <v>1085264587</v>
      </c>
      <c r="D20" s="154">
        <v>4</v>
      </c>
      <c r="E20" s="154" t="s">
        <v>493</v>
      </c>
      <c r="F20" s="154" t="s">
        <v>25</v>
      </c>
      <c r="G20" s="154" t="s">
        <v>57</v>
      </c>
      <c r="H20" s="109" t="s">
        <v>27</v>
      </c>
      <c r="I20" s="154" t="s">
        <v>482</v>
      </c>
      <c r="J20" s="154" t="s">
        <v>34</v>
      </c>
      <c r="K20" s="154"/>
      <c r="L20" s="154"/>
      <c r="M20" s="154"/>
      <c r="N20" s="155"/>
    </row>
    <row r="21" spans="1:14" ht="21.75" customHeight="1" x14ac:dyDescent="0.2">
      <c r="A21" s="13">
        <f t="shared" si="0"/>
        <v>11</v>
      </c>
      <c r="B21" s="154" t="s">
        <v>456</v>
      </c>
      <c r="C21" s="154">
        <v>76044686</v>
      </c>
      <c r="D21" s="154">
        <v>8</v>
      </c>
      <c r="E21" s="154" t="s">
        <v>494</v>
      </c>
      <c r="F21" s="154" t="s">
        <v>25</v>
      </c>
      <c r="G21" s="154" t="s">
        <v>57</v>
      </c>
      <c r="H21" s="109" t="s">
        <v>27</v>
      </c>
      <c r="I21" s="154" t="s">
        <v>483</v>
      </c>
      <c r="J21" s="154" t="s">
        <v>34</v>
      </c>
      <c r="K21" s="154"/>
      <c r="L21" s="154"/>
      <c r="M21" s="154"/>
      <c r="N21" s="155"/>
    </row>
    <row r="22" spans="1:14" ht="21.75" customHeight="1" x14ac:dyDescent="0.2">
      <c r="A22" s="13">
        <f t="shared" si="0"/>
        <v>12</v>
      </c>
      <c r="B22" s="154" t="s">
        <v>457</v>
      </c>
      <c r="C22" s="154">
        <v>52263411</v>
      </c>
      <c r="D22" s="154">
        <v>1</v>
      </c>
      <c r="E22" s="156" t="s">
        <v>515</v>
      </c>
      <c r="F22" s="154" t="s">
        <v>25</v>
      </c>
      <c r="G22" s="154" t="s">
        <v>57</v>
      </c>
      <c r="H22" s="109" t="s">
        <v>27</v>
      </c>
      <c r="I22" s="154" t="s">
        <v>517</v>
      </c>
      <c r="J22" s="154" t="s">
        <v>34</v>
      </c>
      <c r="K22" s="154"/>
      <c r="L22" s="154"/>
      <c r="M22" s="154"/>
      <c r="N22" s="155"/>
    </row>
    <row r="23" spans="1:14" ht="21.75" customHeight="1" thickBot="1" x14ac:dyDescent="0.25">
      <c r="A23" s="110">
        <f t="shared" si="0"/>
        <v>13</v>
      </c>
      <c r="B23" s="157" t="s">
        <v>458</v>
      </c>
      <c r="C23" s="157">
        <v>6768793</v>
      </c>
      <c r="D23" s="157">
        <v>0</v>
      </c>
      <c r="E23" s="157" t="s">
        <v>516</v>
      </c>
      <c r="F23" s="157" t="s">
        <v>25</v>
      </c>
      <c r="G23" s="157" t="s">
        <v>57</v>
      </c>
      <c r="H23" s="112" t="s">
        <v>27</v>
      </c>
      <c r="I23" s="157" t="s">
        <v>518</v>
      </c>
      <c r="J23" s="157" t="s">
        <v>34</v>
      </c>
      <c r="K23" s="157"/>
      <c r="L23" s="157"/>
      <c r="M23" s="157"/>
      <c r="N23" s="158"/>
    </row>
    <row r="350854" spans="1:4" x14ac:dyDescent="0.2">
      <c r="A350854" s="7" t="s">
        <v>25</v>
      </c>
      <c r="B350854" s="7" t="s">
        <v>26</v>
      </c>
      <c r="C350854" s="7" t="s">
        <v>27</v>
      </c>
      <c r="D350854" s="7" t="s">
        <v>28</v>
      </c>
    </row>
    <row r="350855" spans="1:4" x14ac:dyDescent="0.2">
      <c r="A350855" s="7" t="s">
        <v>29</v>
      </c>
      <c r="B350855" s="7" t="s">
        <v>30</v>
      </c>
      <c r="C350855" s="7" t="s">
        <v>31</v>
      </c>
      <c r="D350855" s="7" t="s">
        <v>32</v>
      </c>
    </row>
    <row r="350856" spans="1:4" x14ac:dyDescent="0.2">
      <c r="B350856" s="7" t="s">
        <v>33</v>
      </c>
      <c r="D350856" s="7" t="s">
        <v>34</v>
      </c>
    </row>
    <row r="350857" spans="1:4" x14ac:dyDescent="0.2">
      <c r="B350857" s="7" t="s">
        <v>35</v>
      </c>
    </row>
    <row r="350858" spans="1:4" x14ac:dyDescent="0.2">
      <c r="B350858" s="7" t="s">
        <v>36</v>
      </c>
    </row>
    <row r="350859" spans="1:4" x14ac:dyDescent="0.2">
      <c r="B350859" s="7" t="s">
        <v>37</v>
      </c>
    </row>
    <row r="350860" spans="1:4" x14ac:dyDescent="0.2">
      <c r="B350860" s="7" t="s">
        <v>38</v>
      </c>
    </row>
    <row r="350861" spans="1:4" x14ac:dyDescent="0.2">
      <c r="B350861" s="7" t="s">
        <v>39</v>
      </c>
    </row>
    <row r="350862" spans="1:4" x14ac:dyDescent="0.2">
      <c r="B350862" s="7" t="s">
        <v>40</v>
      </c>
    </row>
    <row r="350863" spans="1:4" x14ac:dyDescent="0.2">
      <c r="B350863" s="7" t="s">
        <v>41</v>
      </c>
    </row>
    <row r="350864" spans="1:4" x14ac:dyDescent="0.2">
      <c r="B350864" s="7" t="s">
        <v>42</v>
      </c>
    </row>
    <row r="350865" spans="2:2" x14ac:dyDescent="0.2">
      <c r="B350865" s="7" t="s">
        <v>43</v>
      </c>
    </row>
    <row r="350866" spans="2:2" x14ac:dyDescent="0.2">
      <c r="B350866" s="7" t="s">
        <v>44</v>
      </c>
    </row>
    <row r="350867" spans="2:2" x14ac:dyDescent="0.2">
      <c r="B350867" s="7" t="s">
        <v>45</v>
      </c>
    </row>
    <row r="350868" spans="2:2" x14ac:dyDescent="0.2">
      <c r="B350868" s="7" t="s">
        <v>46</v>
      </c>
    </row>
    <row r="350869" spans="2:2" x14ac:dyDescent="0.2">
      <c r="B350869" s="7" t="s">
        <v>47</v>
      </c>
    </row>
    <row r="350870" spans="2:2" x14ac:dyDescent="0.2">
      <c r="B350870" s="7" t="s">
        <v>48</v>
      </c>
    </row>
    <row r="350871" spans="2:2" x14ac:dyDescent="0.2">
      <c r="B350871" s="7" t="s">
        <v>49</v>
      </c>
    </row>
    <row r="350872" spans="2:2" x14ac:dyDescent="0.2">
      <c r="B350872" s="7" t="s">
        <v>50</v>
      </c>
    </row>
    <row r="350873" spans="2:2" x14ac:dyDescent="0.2">
      <c r="B350873" s="7" t="s">
        <v>51</v>
      </c>
    </row>
    <row r="350874" spans="2:2" x14ac:dyDescent="0.2">
      <c r="B350874" s="7" t="s">
        <v>52</v>
      </c>
    </row>
    <row r="350875" spans="2:2" x14ac:dyDescent="0.2">
      <c r="B350875" s="7" t="s">
        <v>53</v>
      </c>
    </row>
    <row r="350876" spans="2:2" x14ac:dyDescent="0.2">
      <c r="B350876" s="7" t="s">
        <v>54</v>
      </c>
    </row>
    <row r="350877" spans="2:2" x14ac:dyDescent="0.2">
      <c r="B350877" s="7" t="s">
        <v>55</v>
      </c>
    </row>
    <row r="350878" spans="2:2" x14ac:dyDescent="0.2">
      <c r="B350878" s="7" t="s">
        <v>56</v>
      </c>
    </row>
    <row r="350879" spans="2:2" x14ac:dyDescent="0.2">
      <c r="B350879" s="7" t="s">
        <v>57</v>
      </c>
    </row>
  </sheetData>
  <mergeCells count="1">
    <mergeCell ref="B8:N8"/>
  </mergeCells>
  <dataValidations count="8">
    <dataValidation type="whole" allowBlank="1" showInputMessage="1" showErrorMessage="1" errorTitle="Entrada no válida" error="Por favor escriba un número entero" promptTitle="Escriba un número entero en esta casilla" sqref="K11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L11">
      <formula1>-9</formula1>
      <formula2>9</formula2>
    </dataValidation>
    <dataValidation type="decimal" allowBlank="1" showInputMessage="1" showErrorMessage="1" errorTitle="Entrada no válida" error="Por favor escriba un número" promptTitle="Escriba un número en esta casilla" sqref="M11">
      <formula1>-999999</formula1>
      <formula2>999999</formula2>
    </dataValidation>
    <dataValidation type="textLength" allowBlank="1" showInputMessage="1" showErrorMessage="1" errorTitle="Entrada no válida" error="Escriba un texto  Maximo 30 Caracteres" promptTitle="Cualquier contenido Maximo 30 Caracteres" sqref="N17:N18 N20:N21 N15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23">
      <formula1>$A$350853:$A$350855</formula1>
    </dataValidation>
    <dataValidation type="list" allowBlank="1" showInputMessage="1" showErrorMessage="1" errorTitle="Entrada no válida" error="Por favor seleccione un elemento de la lista" promptTitle="Seleccione un elemento de la lista" sqref="G11:G23">
      <formula1>$B$350853:$B$350879</formula1>
    </dataValidation>
    <dataValidation type="list" allowBlank="1" showInputMessage="1" showErrorMessage="1" errorTitle="Entrada no válida" error="Por favor seleccione un elemento de la lista" promptTitle="Seleccione un elemento de la lista" sqref="H11:H23">
      <formula1>$C$350853:$C$350855</formula1>
    </dataValidation>
    <dataValidation type="list" allowBlank="1" showInputMessage="1" showErrorMessage="1" errorTitle="Entrada no válida" error="Por favor seleccione un elemento de la lista" promptTitle="Seleccione un elemento de la lista" sqref="J11:J23">
      <formula1>$D$350853:$D$350856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1002"/>
  <sheetViews>
    <sheetView workbookViewId="0">
      <selection activeCell="E26" sqref="E26"/>
    </sheetView>
  </sheetViews>
  <sheetFormatPr baseColWidth="10" defaultColWidth="9.140625" defaultRowHeight="15" x14ac:dyDescent="0.25"/>
  <cols>
    <col min="2" max="2" width="16" customWidth="1"/>
    <col min="3" max="3" width="17.28515625" customWidth="1"/>
    <col min="4" max="4" width="16.85546875" customWidth="1"/>
    <col min="5" max="5" width="22.28515625" customWidth="1"/>
    <col min="6" max="6" width="20" customWidth="1"/>
    <col min="7" max="7" width="37.85546875" customWidth="1"/>
    <col min="8" max="8" width="20" customWidth="1"/>
    <col min="9" max="9" width="17" customWidth="1"/>
    <col min="10" max="10" width="12.5703125" customWidth="1"/>
    <col min="11" max="11" width="28" customWidth="1"/>
    <col min="12" max="12" width="20.7109375" customWidth="1"/>
    <col min="13" max="13" width="29" customWidth="1"/>
    <col min="14" max="14" width="19" customWidth="1"/>
    <col min="15" max="15" width="21" customWidth="1"/>
    <col min="16" max="16" width="10" customWidth="1"/>
    <col min="17" max="17" width="16" customWidth="1"/>
    <col min="18" max="18" width="10" customWidth="1"/>
    <col min="19" max="19" width="16" customWidth="1"/>
    <col min="20" max="20" width="10" customWidth="1"/>
    <col min="21" max="21" width="16" customWidth="1"/>
    <col min="22" max="22" width="77.7109375" style="39" customWidth="1"/>
    <col min="23" max="23" width="23" customWidth="1"/>
    <col min="24" max="24" width="20.140625" customWidth="1"/>
    <col min="25" max="25" width="12.5703125" customWidth="1"/>
    <col min="26" max="26" width="25.140625" customWidth="1"/>
    <col min="27" max="27" width="21" customWidth="1"/>
    <col min="28" max="28" width="26" customWidth="1"/>
    <col min="29" max="31" width="20.5703125" customWidth="1"/>
    <col min="32" max="32" width="20" customWidth="1"/>
    <col min="33" max="33" width="17" customWidth="1"/>
    <col min="34" max="34" width="20.28515625" customWidth="1"/>
    <col min="35" max="35" width="49.85546875" customWidth="1"/>
    <col min="36" max="248" width="8" customWidth="1"/>
  </cols>
  <sheetData>
    <row r="1" spans="1:35" x14ac:dyDescent="0.25">
      <c r="B1" s="1" t="s">
        <v>0</v>
      </c>
      <c r="C1" s="1">
        <v>50</v>
      </c>
      <c r="D1" s="1" t="s">
        <v>1</v>
      </c>
    </row>
    <row r="2" spans="1:35" x14ac:dyDescent="0.25">
      <c r="B2" s="1" t="s">
        <v>2</v>
      </c>
      <c r="C2" s="1">
        <v>14199</v>
      </c>
      <c r="D2" s="1" t="s">
        <v>58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235</v>
      </c>
    </row>
    <row r="5" spans="1:35" x14ac:dyDescent="0.25">
      <c r="B5" s="1" t="s">
        <v>6</v>
      </c>
      <c r="C5" s="4">
        <v>43951</v>
      </c>
    </row>
    <row r="6" spans="1:35" x14ac:dyDescent="0.25">
      <c r="B6" s="1" t="s">
        <v>7</v>
      </c>
      <c r="C6" s="1">
        <v>1</v>
      </c>
      <c r="D6" s="1" t="s">
        <v>8</v>
      </c>
    </row>
    <row r="8" spans="1:35" x14ac:dyDescent="0.25">
      <c r="A8" s="1" t="s">
        <v>9</v>
      </c>
      <c r="B8" s="147" t="s">
        <v>59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22</v>
      </c>
      <c r="I9" s="1">
        <v>23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32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119</v>
      </c>
      <c r="AI9" s="1">
        <v>120</v>
      </c>
    </row>
    <row r="10" spans="1:35" ht="15.75" thickBot="1" x14ac:dyDescent="0.3">
      <c r="C10" s="14" t="s">
        <v>60</v>
      </c>
      <c r="D10" s="14" t="s">
        <v>61</v>
      </c>
      <c r="E10" s="14" t="s">
        <v>62</v>
      </c>
      <c r="F10" s="14" t="s">
        <v>63</v>
      </c>
      <c r="G10" s="14" t="s">
        <v>64</v>
      </c>
      <c r="H10" s="14" t="s">
        <v>65</v>
      </c>
      <c r="I10" s="14" t="s">
        <v>66</v>
      </c>
      <c r="J10" s="14" t="s">
        <v>67</v>
      </c>
      <c r="K10" s="14" t="s">
        <v>68</v>
      </c>
      <c r="L10" s="14" t="s">
        <v>69</v>
      </c>
      <c r="M10" s="14" t="s">
        <v>70</v>
      </c>
      <c r="N10" s="14" t="s">
        <v>71</v>
      </c>
      <c r="O10" s="14" t="s">
        <v>72</v>
      </c>
      <c r="P10" s="14" t="s">
        <v>73</v>
      </c>
      <c r="Q10" s="14" t="s">
        <v>74</v>
      </c>
      <c r="R10" s="14" t="s">
        <v>75</v>
      </c>
      <c r="S10" s="14" t="s">
        <v>76</v>
      </c>
      <c r="T10" s="14" t="s">
        <v>77</v>
      </c>
      <c r="U10" s="14" t="s">
        <v>78</v>
      </c>
      <c r="V10" s="14" t="s">
        <v>79</v>
      </c>
      <c r="W10" s="14" t="s">
        <v>80</v>
      </c>
      <c r="X10" s="14" t="s">
        <v>81</v>
      </c>
      <c r="Y10" s="14" t="s">
        <v>82</v>
      </c>
      <c r="Z10" s="14" t="s">
        <v>83</v>
      </c>
      <c r="AA10" s="14" t="s">
        <v>84</v>
      </c>
      <c r="AB10" s="14" t="s">
        <v>85</v>
      </c>
      <c r="AC10" s="14" t="s">
        <v>86</v>
      </c>
      <c r="AD10" s="14" t="s">
        <v>87</v>
      </c>
      <c r="AE10" s="14" t="s">
        <v>88</v>
      </c>
      <c r="AF10" s="14" t="s">
        <v>11</v>
      </c>
      <c r="AG10" s="14" t="s">
        <v>12</v>
      </c>
      <c r="AH10" s="14" t="s">
        <v>16</v>
      </c>
      <c r="AI10" s="14" t="s">
        <v>22</v>
      </c>
    </row>
    <row r="11" spans="1:35" x14ac:dyDescent="0.25">
      <c r="A11" s="15">
        <v>1</v>
      </c>
      <c r="B11" s="159" t="s">
        <v>23</v>
      </c>
      <c r="C11" s="162">
        <v>235</v>
      </c>
      <c r="D11" s="34">
        <v>2020</v>
      </c>
      <c r="E11" s="113">
        <v>1524053</v>
      </c>
      <c r="F11" s="34" t="s">
        <v>98</v>
      </c>
      <c r="G11" s="34" t="s">
        <v>154</v>
      </c>
      <c r="H11" s="34"/>
      <c r="I11" s="34"/>
      <c r="J11" s="113">
        <v>1524053</v>
      </c>
      <c r="K11" s="34" t="s">
        <v>131</v>
      </c>
      <c r="L11" s="34" t="s">
        <v>139</v>
      </c>
      <c r="M11" s="34" t="s">
        <v>93</v>
      </c>
      <c r="N11" s="34" t="s">
        <v>103</v>
      </c>
      <c r="O11" s="34" t="s">
        <v>133</v>
      </c>
      <c r="P11" s="114">
        <v>357</v>
      </c>
      <c r="Q11" s="54">
        <v>43951</v>
      </c>
      <c r="R11" s="34"/>
      <c r="S11" s="37"/>
      <c r="T11" s="34"/>
      <c r="U11" s="66"/>
      <c r="V11" s="65" t="s">
        <v>495</v>
      </c>
      <c r="W11" s="115">
        <v>43950</v>
      </c>
      <c r="X11" s="34" t="s">
        <v>105</v>
      </c>
      <c r="Y11" s="113">
        <v>4</v>
      </c>
      <c r="Z11" s="34" t="s">
        <v>127</v>
      </c>
      <c r="AA11" s="34" t="s">
        <v>118</v>
      </c>
      <c r="AB11" s="34" t="s">
        <v>108</v>
      </c>
      <c r="AC11" s="34"/>
      <c r="AD11" s="38"/>
      <c r="AE11" s="116">
        <v>36000000</v>
      </c>
      <c r="AF11" s="71">
        <v>39788927</v>
      </c>
      <c r="AG11" s="71">
        <v>6</v>
      </c>
      <c r="AH11" s="36" t="s">
        <v>27</v>
      </c>
      <c r="AI11" s="35" t="s">
        <v>470</v>
      </c>
    </row>
    <row r="12" spans="1:35" x14ac:dyDescent="0.25">
      <c r="A12" s="13">
        <f>+A11+1</f>
        <v>2</v>
      </c>
      <c r="B12" s="160" t="s">
        <v>447</v>
      </c>
      <c r="C12" s="163">
        <v>235</v>
      </c>
      <c r="D12" s="69">
        <v>2020</v>
      </c>
      <c r="E12" s="70">
        <v>1493818</v>
      </c>
      <c r="F12" s="69" t="s">
        <v>98</v>
      </c>
      <c r="G12" s="69" t="s">
        <v>154</v>
      </c>
      <c r="H12" s="69"/>
      <c r="I12" s="69"/>
      <c r="J12" s="70">
        <v>1493818</v>
      </c>
      <c r="K12" s="69" t="s">
        <v>131</v>
      </c>
      <c r="L12" s="69" t="s">
        <v>139</v>
      </c>
      <c r="M12" s="69" t="s">
        <v>93</v>
      </c>
      <c r="N12" s="69" t="s">
        <v>103</v>
      </c>
      <c r="O12" s="69" t="s">
        <v>133</v>
      </c>
      <c r="P12" s="117">
        <v>345</v>
      </c>
      <c r="Q12" s="118">
        <v>43938</v>
      </c>
      <c r="R12" s="69"/>
      <c r="S12" s="119"/>
      <c r="T12" s="69"/>
      <c r="U12" s="119"/>
      <c r="V12" s="69" t="s">
        <v>496</v>
      </c>
      <c r="W12" s="120">
        <v>43937</v>
      </c>
      <c r="X12" s="69" t="s">
        <v>105</v>
      </c>
      <c r="Y12" s="70">
        <v>4</v>
      </c>
      <c r="Z12" s="69" t="s">
        <v>127</v>
      </c>
      <c r="AA12" s="69" t="s">
        <v>118</v>
      </c>
      <c r="AB12" s="69" t="s">
        <v>108</v>
      </c>
      <c r="AC12" s="69"/>
      <c r="AD12" s="69"/>
      <c r="AE12" s="121">
        <v>32000000</v>
      </c>
      <c r="AF12" s="93">
        <v>7308846</v>
      </c>
      <c r="AG12" s="93">
        <v>3</v>
      </c>
      <c r="AH12" s="122" t="s">
        <v>27</v>
      </c>
      <c r="AI12" s="67" t="s">
        <v>470</v>
      </c>
    </row>
    <row r="13" spans="1:35" x14ac:dyDescent="0.25">
      <c r="A13" s="13">
        <f>+A12+1</f>
        <v>3</v>
      </c>
      <c r="B13" s="160" t="s">
        <v>448</v>
      </c>
      <c r="C13" s="163">
        <v>235</v>
      </c>
      <c r="D13" s="69">
        <v>2020</v>
      </c>
      <c r="E13" s="70">
        <v>1493003</v>
      </c>
      <c r="F13" s="69" t="s">
        <v>98</v>
      </c>
      <c r="G13" s="69" t="s">
        <v>154</v>
      </c>
      <c r="H13" s="69"/>
      <c r="I13" s="69"/>
      <c r="J13" s="70">
        <v>1493003</v>
      </c>
      <c r="K13" s="69" t="s">
        <v>131</v>
      </c>
      <c r="L13" s="69" t="s">
        <v>139</v>
      </c>
      <c r="M13" s="69" t="s">
        <v>93</v>
      </c>
      <c r="N13" s="69" t="s">
        <v>94</v>
      </c>
      <c r="O13" s="69" t="s">
        <v>133</v>
      </c>
      <c r="P13" s="117">
        <v>344</v>
      </c>
      <c r="Q13" s="118">
        <v>43938</v>
      </c>
      <c r="R13" s="69"/>
      <c r="S13" s="119"/>
      <c r="T13" s="69"/>
      <c r="U13" s="119"/>
      <c r="V13" s="69" t="s">
        <v>497</v>
      </c>
      <c r="W13" s="120">
        <v>43937</v>
      </c>
      <c r="X13" s="69" t="s">
        <v>105</v>
      </c>
      <c r="Y13" s="70">
        <v>4</v>
      </c>
      <c r="Z13" s="69" t="s">
        <v>127</v>
      </c>
      <c r="AA13" s="69" t="s">
        <v>118</v>
      </c>
      <c r="AB13" s="69" t="s">
        <v>108</v>
      </c>
      <c r="AC13" s="69"/>
      <c r="AD13" s="69"/>
      <c r="AE13" s="121">
        <v>28000000</v>
      </c>
      <c r="AF13" s="93">
        <v>7180974</v>
      </c>
      <c r="AG13" s="93">
        <v>5</v>
      </c>
      <c r="AH13" s="122" t="s">
        <v>27</v>
      </c>
      <c r="AI13" s="67" t="s">
        <v>470</v>
      </c>
    </row>
    <row r="14" spans="1:35" x14ac:dyDescent="0.25">
      <c r="A14" s="13">
        <f t="shared" ref="A14:A21" si="0">+A13+1</f>
        <v>4</v>
      </c>
      <c r="B14" s="160" t="s">
        <v>449</v>
      </c>
      <c r="C14" s="163">
        <v>235</v>
      </c>
      <c r="D14" s="69">
        <v>2020</v>
      </c>
      <c r="E14" s="70">
        <v>1505200</v>
      </c>
      <c r="F14" s="69" t="s">
        <v>98</v>
      </c>
      <c r="G14" s="69" t="s">
        <v>158</v>
      </c>
      <c r="H14" s="69"/>
      <c r="I14" s="69"/>
      <c r="J14" s="70">
        <v>1505200</v>
      </c>
      <c r="K14" s="69" t="s">
        <v>131</v>
      </c>
      <c r="L14" s="69" t="s">
        <v>139</v>
      </c>
      <c r="M14" s="69" t="s">
        <v>93</v>
      </c>
      <c r="N14" s="69" t="s">
        <v>94</v>
      </c>
      <c r="O14" s="69" t="s">
        <v>133</v>
      </c>
      <c r="P14" s="117">
        <v>346</v>
      </c>
      <c r="Q14" s="118">
        <v>43941</v>
      </c>
      <c r="R14" s="69"/>
      <c r="S14" s="119"/>
      <c r="T14" s="69"/>
      <c r="U14" s="119"/>
      <c r="V14" s="69" t="s">
        <v>498</v>
      </c>
      <c r="W14" s="120">
        <v>43938</v>
      </c>
      <c r="X14" s="69" t="s">
        <v>105</v>
      </c>
      <c r="Y14" s="70">
        <v>4</v>
      </c>
      <c r="Z14" s="69" t="s">
        <v>127</v>
      </c>
      <c r="AA14" s="69" t="s">
        <v>118</v>
      </c>
      <c r="AB14" s="69" t="s">
        <v>108</v>
      </c>
      <c r="AC14" s="69"/>
      <c r="AD14" s="69"/>
      <c r="AE14" s="121">
        <v>10000000</v>
      </c>
      <c r="AF14" s="93">
        <v>1077850212</v>
      </c>
      <c r="AG14" s="93">
        <v>2</v>
      </c>
      <c r="AH14" s="122" t="s">
        <v>27</v>
      </c>
      <c r="AI14" s="67" t="s">
        <v>470</v>
      </c>
    </row>
    <row r="15" spans="1:35" x14ac:dyDescent="0.25">
      <c r="A15" s="13">
        <f t="shared" si="0"/>
        <v>5</v>
      </c>
      <c r="B15" s="160" t="s">
        <v>450</v>
      </c>
      <c r="C15" s="163">
        <v>235</v>
      </c>
      <c r="D15" s="69">
        <v>2020</v>
      </c>
      <c r="E15" s="70">
        <v>1494711</v>
      </c>
      <c r="F15" s="69" t="s">
        <v>98</v>
      </c>
      <c r="G15" s="69" t="s">
        <v>154</v>
      </c>
      <c r="H15" s="69"/>
      <c r="I15" s="69"/>
      <c r="J15" s="70">
        <v>1494711</v>
      </c>
      <c r="K15" s="69" t="s">
        <v>131</v>
      </c>
      <c r="L15" s="69" t="s">
        <v>139</v>
      </c>
      <c r="M15" s="69" t="s">
        <v>93</v>
      </c>
      <c r="N15" s="69" t="s">
        <v>94</v>
      </c>
      <c r="O15" s="69" t="s">
        <v>133</v>
      </c>
      <c r="P15" s="117">
        <v>354</v>
      </c>
      <c r="Q15" s="118">
        <v>43949</v>
      </c>
      <c r="R15" s="69"/>
      <c r="S15" s="119"/>
      <c r="T15" s="69"/>
      <c r="U15" s="119"/>
      <c r="V15" s="69" t="s">
        <v>499</v>
      </c>
      <c r="W15" s="120">
        <v>43945</v>
      </c>
      <c r="X15" s="69" t="s">
        <v>105</v>
      </c>
      <c r="Y15" s="70">
        <v>4</v>
      </c>
      <c r="Z15" s="69" t="s">
        <v>127</v>
      </c>
      <c r="AA15" s="69" t="s">
        <v>118</v>
      </c>
      <c r="AB15" s="69" t="s">
        <v>108</v>
      </c>
      <c r="AC15" s="69"/>
      <c r="AD15" s="69"/>
      <c r="AE15" s="121">
        <v>28000000</v>
      </c>
      <c r="AF15" s="93">
        <v>7177890</v>
      </c>
      <c r="AG15" s="93">
        <v>4</v>
      </c>
      <c r="AH15" s="122" t="s">
        <v>27</v>
      </c>
      <c r="AI15" s="67" t="s">
        <v>470</v>
      </c>
    </row>
    <row r="16" spans="1:35" x14ac:dyDescent="0.25">
      <c r="A16" s="13">
        <f t="shared" si="0"/>
        <v>6</v>
      </c>
      <c r="B16" s="160" t="s">
        <v>451</v>
      </c>
      <c r="C16" s="163">
        <v>235</v>
      </c>
      <c r="D16" s="69">
        <v>2020</v>
      </c>
      <c r="E16" s="70">
        <v>1521324</v>
      </c>
      <c r="F16" s="69" t="s">
        <v>98</v>
      </c>
      <c r="G16" s="69" t="s">
        <v>158</v>
      </c>
      <c r="H16" s="69"/>
      <c r="I16" s="69"/>
      <c r="J16" s="70">
        <v>1521324</v>
      </c>
      <c r="K16" s="69" t="s">
        <v>131</v>
      </c>
      <c r="L16" s="69" t="s">
        <v>139</v>
      </c>
      <c r="M16" s="69" t="s">
        <v>93</v>
      </c>
      <c r="N16" s="69" t="s">
        <v>94</v>
      </c>
      <c r="O16" s="69" t="s">
        <v>133</v>
      </c>
      <c r="P16" s="117">
        <v>356</v>
      </c>
      <c r="Q16" s="118">
        <v>43951</v>
      </c>
      <c r="R16" s="69"/>
      <c r="S16" s="119"/>
      <c r="T16" s="69"/>
      <c r="U16" s="119"/>
      <c r="V16" s="69" t="s">
        <v>500</v>
      </c>
      <c r="W16" s="120">
        <v>43950</v>
      </c>
      <c r="X16" s="69" t="s">
        <v>105</v>
      </c>
      <c r="Y16" s="70">
        <v>4</v>
      </c>
      <c r="Z16" s="69" t="s">
        <v>127</v>
      </c>
      <c r="AA16" s="69" t="s">
        <v>118</v>
      </c>
      <c r="AB16" s="69" t="s">
        <v>108</v>
      </c>
      <c r="AC16" s="69"/>
      <c r="AD16" s="69"/>
      <c r="AE16" s="121">
        <v>7200000</v>
      </c>
      <c r="AF16" s="93">
        <v>79984859</v>
      </c>
      <c r="AG16" s="93">
        <v>9</v>
      </c>
      <c r="AH16" s="122" t="s">
        <v>27</v>
      </c>
      <c r="AI16" s="67" t="s">
        <v>470</v>
      </c>
    </row>
    <row r="17" spans="1:35" x14ac:dyDescent="0.25">
      <c r="A17" s="13">
        <f t="shared" si="0"/>
        <v>7</v>
      </c>
      <c r="B17" s="160" t="s">
        <v>452</v>
      </c>
      <c r="C17" s="163">
        <v>235</v>
      </c>
      <c r="D17" s="69">
        <v>2020</v>
      </c>
      <c r="E17" s="70">
        <v>1489947</v>
      </c>
      <c r="F17" s="69" t="s">
        <v>98</v>
      </c>
      <c r="G17" s="69" t="s">
        <v>154</v>
      </c>
      <c r="H17" s="69"/>
      <c r="I17" s="69"/>
      <c r="J17" s="70">
        <v>1489947</v>
      </c>
      <c r="K17" s="69" t="s">
        <v>131</v>
      </c>
      <c r="L17" s="69" t="s">
        <v>139</v>
      </c>
      <c r="M17" s="69" t="s">
        <v>93</v>
      </c>
      <c r="N17" s="69" t="s">
        <v>94</v>
      </c>
      <c r="O17" s="69" t="s">
        <v>133</v>
      </c>
      <c r="P17" s="117">
        <v>337</v>
      </c>
      <c r="Q17" s="118">
        <v>43936</v>
      </c>
      <c r="R17" s="69"/>
      <c r="S17" s="119"/>
      <c r="T17" s="69"/>
      <c r="U17" s="119"/>
      <c r="V17" s="69" t="s">
        <v>501</v>
      </c>
      <c r="W17" s="120">
        <v>43934</v>
      </c>
      <c r="X17" s="69" t="s">
        <v>105</v>
      </c>
      <c r="Y17" s="70">
        <v>4</v>
      </c>
      <c r="Z17" s="69" t="s">
        <v>127</v>
      </c>
      <c r="AA17" s="69" t="s">
        <v>118</v>
      </c>
      <c r="AB17" s="69" t="s">
        <v>108</v>
      </c>
      <c r="AC17" s="69"/>
      <c r="AD17" s="69"/>
      <c r="AE17" s="121">
        <v>36000000</v>
      </c>
      <c r="AF17" s="93">
        <v>79858998</v>
      </c>
      <c r="AG17" s="93">
        <v>5</v>
      </c>
      <c r="AH17" s="122" t="s">
        <v>27</v>
      </c>
      <c r="AI17" s="67" t="s">
        <v>470</v>
      </c>
    </row>
    <row r="18" spans="1:35" x14ac:dyDescent="0.25">
      <c r="A18" s="13">
        <f t="shared" si="0"/>
        <v>8</v>
      </c>
      <c r="B18" s="160" t="s">
        <v>453</v>
      </c>
      <c r="C18" s="163">
        <v>235</v>
      </c>
      <c r="D18" s="69">
        <v>2020</v>
      </c>
      <c r="E18" s="70">
        <v>1494126</v>
      </c>
      <c r="F18" s="69" t="s">
        <v>98</v>
      </c>
      <c r="G18" s="69" t="s">
        <v>154</v>
      </c>
      <c r="H18" s="69"/>
      <c r="I18" s="69"/>
      <c r="J18" s="70">
        <v>1494126</v>
      </c>
      <c r="K18" s="69" t="s">
        <v>131</v>
      </c>
      <c r="L18" s="69" t="s">
        <v>139</v>
      </c>
      <c r="M18" s="69" t="s">
        <v>93</v>
      </c>
      <c r="N18" s="69" t="s">
        <v>94</v>
      </c>
      <c r="O18" s="69" t="s">
        <v>133</v>
      </c>
      <c r="P18" s="117">
        <v>355</v>
      </c>
      <c r="Q18" s="118">
        <v>43949</v>
      </c>
      <c r="R18" s="69"/>
      <c r="S18" s="119"/>
      <c r="T18" s="69"/>
      <c r="U18" s="119"/>
      <c r="V18" s="69" t="s">
        <v>502</v>
      </c>
      <c r="W18" s="120">
        <v>43945</v>
      </c>
      <c r="X18" s="69" t="s">
        <v>105</v>
      </c>
      <c r="Y18" s="70">
        <v>4</v>
      </c>
      <c r="Z18" s="69" t="s">
        <v>127</v>
      </c>
      <c r="AA18" s="69" t="s">
        <v>118</v>
      </c>
      <c r="AB18" s="69" t="s">
        <v>108</v>
      </c>
      <c r="AC18" s="69"/>
      <c r="AD18" s="69"/>
      <c r="AE18" s="121">
        <v>24000000</v>
      </c>
      <c r="AF18" s="93">
        <v>79779892</v>
      </c>
      <c r="AG18" s="93">
        <v>4</v>
      </c>
      <c r="AH18" s="122" t="s">
        <v>27</v>
      </c>
      <c r="AI18" s="67" t="s">
        <v>470</v>
      </c>
    </row>
    <row r="19" spans="1:35" x14ac:dyDescent="0.25">
      <c r="A19" s="13">
        <f t="shared" si="0"/>
        <v>9</v>
      </c>
      <c r="B19" s="160" t="s">
        <v>454</v>
      </c>
      <c r="C19" s="163">
        <v>235</v>
      </c>
      <c r="D19" s="69">
        <v>2020</v>
      </c>
      <c r="E19" s="70">
        <v>1538169</v>
      </c>
      <c r="F19" s="69" t="s">
        <v>98</v>
      </c>
      <c r="G19" s="69" t="s">
        <v>154</v>
      </c>
      <c r="H19" s="69"/>
      <c r="I19" s="69"/>
      <c r="J19" s="70">
        <v>1538169</v>
      </c>
      <c r="K19" s="69" t="s">
        <v>131</v>
      </c>
      <c r="L19" s="69" t="s">
        <v>139</v>
      </c>
      <c r="M19" s="69" t="s">
        <v>93</v>
      </c>
      <c r="N19" s="69" t="s">
        <v>103</v>
      </c>
      <c r="O19" s="69" t="s">
        <v>133</v>
      </c>
      <c r="P19" s="117">
        <v>359</v>
      </c>
      <c r="Q19" s="118">
        <v>43951</v>
      </c>
      <c r="R19" s="69"/>
      <c r="S19" s="119"/>
      <c r="T19" s="69"/>
      <c r="U19" s="119"/>
      <c r="V19" s="69" t="s">
        <v>503</v>
      </c>
      <c r="W19" s="120">
        <v>43951</v>
      </c>
      <c r="X19" s="69" t="s">
        <v>105</v>
      </c>
      <c r="Y19" s="70">
        <v>8</v>
      </c>
      <c r="Z19" s="69" t="s">
        <v>127</v>
      </c>
      <c r="AA19" s="69" t="s">
        <v>118</v>
      </c>
      <c r="AB19" s="69" t="s">
        <v>108</v>
      </c>
      <c r="AC19" s="69"/>
      <c r="AD19" s="69"/>
      <c r="AE19" s="121">
        <v>32000000</v>
      </c>
      <c r="AF19" s="93">
        <v>1015467080</v>
      </c>
      <c r="AG19" s="93">
        <v>1</v>
      </c>
      <c r="AH19" s="122" t="s">
        <v>27</v>
      </c>
      <c r="AI19" s="67" t="s">
        <v>470</v>
      </c>
    </row>
    <row r="20" spans="1:35" x14ac:dyDescent="0.25">
      <c r="A20" s="13">
        <f t="shared" si="0"/>
        <v>10</v>
      </c>
      <c r="B20" s="160" t="s">
        <v>455</v>
      </c>
      <c r="C20" s="163">
        <v>235</v>
      </c>
      <c r="D20" s="69">
        <v>2020</v>
      </c>
      <c r="E20" s="70">
        <v>1537596</v>
      </c>
      <c r="F20" s="69" t="s">
        <v>98</v>
      </c>
      <c r="G20" s="69" t="s">
        <v>154</v>
      </c>
      <c r="H20" s="69"/>
      <c r="I20" s="69"/>
      <c r="J20" s="70">
        <v>1537596</v>
      </c>
      <c r="K20" s="69" t="s">
        <v>131</v>
      </c>
      <c r="L20" s="69" t="s">
        <v>139</v>
      </c>
      <c r="M20" s="69" t="s">
        <v>93</v>
      </c>
      <c r="N20" s="69" t="s">
        <v>103</v>
      </c>
      <c r="O20" s="69" t="s">
        <v>133</v>
      </c>
      <c r="P20" s="117">
        <v>360</v>
      </c>
      <c r="Q20" s="118">
        <v>43951</v>
      </c>
      <c r="R20" s="69"/>
      <c r="S20" s="119"/>
      <c r="T20" s="69"/>
      <c r="U20" s="119"/>
      <c r="V20" s="69" t="s">
        <v>504</v>
      </c>
      <c r="W20" s="120">
        <v>43951</v>
      </c>
      <c r="X20" s="69" t="s">
        <v>105</v>
      </c>
      <c r="Y20" s="70">
        <v>8</v>
      </c>
      <c r="Z20" s="69" t="s">
        <v>127</v>
      </c>
      <c r="AA20" s="69" t="s">
        <v>118</v>
      </c>
      <c r="AB20" s="69" t="s">
        <v>108</v>
      </c>
      <c r="AC20" s="69"/>
      <c r="AD20" s="69"/>
      <c r="AE20" s="121">
        <v>62400000</v>
      </c>
      <c r="AF20" s="93">
        <v>1085264587</v>
      </c>
      <c r="AG20" s="93">
        <v>4</v>
      </c>
      <c r="AH20" s="122" t="s">
        <v>27</v>
      </c>
      <c r="AI20" s="67" t="s">
        <v>470</v>
      </c>
    </row>
    <row r="21" spans="1:35" ht="15.75" thickBot="1" x14ac:dyDescent="0.3">
      <c r="A21" s="110">
        <f t="shared" si="0"/>
        <v>11</v>
      </c>
      <c r="B21" s="161" t="s">
        <v>456</v>
      </c>
      <c r="C21" s="164">
        <v>235</v>
      </c>
      <c r="D21" s="86">
        <v>2020</v>
      </c>
      <c r="E21" s="106">
        <v>1452052</v>
      </c>
      <c r="F21" s="86" t="s">
        <v>98</v>
      </c>
      <c r="G21" s="86" t="s">
        <v>158</v>
      </c>
      <c r="H21" s="86"/>
      <c r="I21" s="86"/>
      <c r="J21" s="106">
        <v>1452052</v>
      </c>
      <c r="K21" s="86" t="s">
        <v>131</v>
      </c>
      <c r="L21" s="86" t="s">
        <v>139</v>
      </c>
      <c r="M21" s="86" t="s">
        <v>93</v>
      </c>
      <c r="N21" s="86" t="s">
        <v>94</v>
      </c>
      <c r="O21" s="86" t="s">
        <v>133</v>
      </c>
      <c r="P21" s="123">
        <v>358</v>
      </c>
      <c r="Q21" s="63">
        <v>43951</v>
      </c>
      <c r="R21" s="86"/>
      <c r="S21" s="124"/>
      <c r="T21" s="86"/>
      <c r="U21" s="124"/>
      <c r="V21" s="86" t="s">
        <v>505</v>
      </c>
      <c r="W21" s="125">
        <v>43950</v>
      </c>
      <c r="X21" s="86" t="s">
        <v>105</v>
      </c>
      <c r="Y21" s="106">
        <v>4</v>
      </c>
      <c r="Z21" s="86" t="s">
        <v>127</v>
      </c>
      <c r="AA21" s="86" t="s">
        <v>118</v>
      </c>
      <c r="AB21" s="86" t="s">
        <v>108</v>
      </c>
      <c r="AC21" s="86"/>
      <c r="AD21" s="86"/>
      <c r="AE21" s="126">
        <v>7200000</v>
      </c>
      <c r="AF21" s="104">
        <v>76044686</v>
      </c>
      <c r="AG21" s="104">
        <v>8</v>
      </c>
      <c r="AH21" s="127" t="s">
        <v>27</v>
      </c>
      <c r="AI21" s="128" t="s">
        <v>470</v>
      </c>
    </row>
    <row r="350931" spans="1:12" x14ac:dyDescent="0.25">
      <c r="A350931" t="s">
        <v>89</v>
      </c>
      <c r="B350931" t="s">
        <v>90</v>
      </c>
      <c r="C350931" t="s">
        <v>91</v>
      </c>
      <c r="D350931" t="s">
        <v>92</v>
      </c>
      <c r="E350931" t="s">
        <v>93</v>
      </c>
      <c r="F350931" t="s">
        <v>94</v>
      </c>
      <c r="G350931" t="s">
        <v>95</v>
      </c>
      <c r="H350931" t="s">
        <v>96</v>
      </c>
      <c r="I350931" t="s">
        <v>97</v>
      </c>
      <c r="J350931" t="s">
        <v>97</v>
      </c>
      <c r="K350931" t="s">
        <v>97</v>
      </c>
      <c r="L350931" t="s">
        <v>27</v>
      </c>
    </row>
    <row r="350932" spans="1:12" x14ac:dyDescent="0.25">
      <c r="A350932" t="s">
        <v>98</v>
      </c>
      <c r="B350932" t="s">
        <v>99</v>
      </c>
      <c r="C350932" t="s">
        <v>100</v>
      </c>
      <c r="D350932" t="s">
        <v>101</v>
      </c>
      <c r="E350932" t="s">
        <v>102</v>
      </c>
      <c r="F350932" t="s">
        <v>103</v>
      </c>
      <c r="G350932" t="s">
        <v>104</v>
      </c>
      <c r="H350932" t="s">
        <v>105</v>
      </c>
      <c r="I350932" t="s">
        <v>106</v>
      </c>
      <c r="J350932" t="s">
        <v>107</v>
      </c>
      <c r="K350932" t="s">
        <v>108</v>
      </c>
      <c r="L350932" t="s">
        <v>31</v>
      </c>
    </row>
    <row r="350933" spans="1:12" x14ac:dyDescent="0.25">
      <c r="A350933" t="s">
        <v>109</v>
      </c>
      <c r="B350933" t="s">
        <v>110</v>
      </c>
      <c r="C350933" t="s">
        <v>111</v>
      </c>
      <c r="D350933" t="s">
        <v>112</v>
      </c>
      <c r="E350933" t="s">
        <v>113</v>
      </c>
      <c r="F350933" t="s">
        <v>114</v>
      </c>
      <c r="G350933" t="s">
        <v>115</v>
      </c>
      <c r="H350933" t="s">
        <v>116</v>
      </c>
      <c r="I350933" t="s">
        <v>117</v>
      </c>
      <c r="J350933" t="s">
        <v>118</v>
      </c>
      <c r="K350933" t="s">
        <v>119</v>
      </c>
    </row>
    <row r="350934" spans="1:12" x14ac:dyDescent="0.25">
      <c r="B350934" t="s">
        <v>120</v>
      </c>
      <c r="C350934" t="s">
        <v>121</v>
      </c>
      <c r="D350934" t="s">
        <v>122</v>
      </c>
      <c r="E350934" t="s">
        <v>123</v>
      </c>
      <c r="F350934" t="s">
        <v>124</v>
      </c>
      <c r="G350934" t="s">
        <v>125</v>
      </c>
      <c r="H350934" t="s">
        <v>126</v>
      </c>
      <c r="I350934" t="s">
        <v>127</v>
      </c>
      <c r="J350934" t="s">
        <v>128</v>
      </c>
      <c r="K350934" t="s">
        <v>129</v>
      </c>
    </row>
    <row r="350935" spans="1:12" x14ac:dyDescent="0.25">
      <c r="B350935" t="s">
        <v>130</v>
      </c>
      <c r="C350935" t="s">
        <v>131</v>
      </c>
      <c r="D350935" t="s">
        <v>132</v>
      </c>
      <c r="G350935" t="s">
        <v>133</v>
      </c>
      <c r="I350935" t="s">
        <v>134</v>
      </c>
      <c r="J350935" t="s">
        <v>135</v>
      </c>
      <c r="K350935" t="s">
        <v>136</v>
      </c>
    </row>
    <row r="350936" spans="1:12" x14ac:dyDescent="0.25">
      <c r="B350936" t="s">
        <v>137</v>
      </c>
      <c r="C350936" t="s">
        <v>138</v>
      </c>
      <c r="D350936" t="s">
        <v>139</v>
      </c>
      <c r="G350936" t="s">
        <v>140</v>
      </c>
      <c r="J350936" t="s">
        <v>141</v>
      </c>
      <c r="K350936" t="s">
        <v>142</v>
      </c>
    </row>
    <row r="350937" spans="1:12" x14ac:dyDescent="0.25">
      <c r="B350937" t="s">
        <v>143</v>
      </c>
      <c r="C350937" t="s">
        <v>144</v>
      </c>
      <c r="G350937" t="s">
        <v>145</v>
      </c>
      <c r="K350937" t="s">
        <v>146</v>
      </c>
    </row>
    <row r="350938" spans="1:12" x14ac:dyDescent="0.25">
      <c r="B350938" t="s">
        <v>147</v>
      </c>
      <c r="C350938" t="s">
        <v>148</v>
      </c>
      <c r="G350938" t="s">
        <v>149</v>
      </c>
      <c r="K350938" t="s">
        <v>150</v>
      </c>
    </row>
    <row r="350939" spans="1:12" x14ac:dyDescent="0.25">
      <c r="B350939" t="s">
        <v>151</v>
      </c>
      <c r="G350939" t="s">
        <v>152</v>
      </c>
      <c r="K350939" t="s">
        <v>153</v>
      </c>
    </row>
    <row r="350940" spans="1:12" x14ac:dyDescent="0.25">
      <c r="B350940" t="s">
        <v>154</v>
      </c>
      <c r="G350940" t="s">
        <v>155</v>
      </c>
    </row>
    <row r="350941" spans="1:12" x14ac:dyDescent="0.25">
      <c r="B350941" t="s">
        <v>156</v>
      </c>
      <c r="G350941" t="s">
        <v>157</v>
      </c>
    </row>
    <row r="350942" spans="1:12" x14ac:dyDescent="0.25">
      <c r="B350942" t="s">
        <v>158</v>
      </c>
      <c r="G350942" t="s">
        <v>159</v>
      </c>
    </row>
    <row r="350943" spans="1:12" x14ac:dyDescent="0.25">
      <c r="B350943" t="s">
        <v>160</v>
      </c>
      <c r="G350943" t="s">
        <v>161</v>
      </c>
    </row>
    <row r="350944" spans="1:12" x14ac:dyDescent="0.25">
      <c r="B350944" t="s">
        <v>162</v>
      </c>
      <c r="G350944" t="s">
        <v>163</v>
      </c>
    </row>
    <row r="350945" spans="2:7" x14ac:dyDescent="0.25">
      <c r="B350945" t="s">
        <v>164</v>
      </c>
      <c r="G350945" t="s">
        <v>165</v>
      </c>
    </row>
    <row r="350946" spans="2:7" x14ac:dyDescent="0.25">
      <c r="B350946" t="s">
        <v>166</v>
      </c>
      <c r="G350946" t="s">
        <v>167</v>
      </c>
    </row>
    <row r="350947" spans="2:7" x14ac:dyDescent="0.25">
      <c r="B350947" t="s">
        <v>168</v>
      </c>
      <c r="G350947" t="s">
        <v>169</v>
      </c>
    </row>
    <row r="350948" spans="2:7" x14ac:dyDescent="0.25">
      <c r="B350948" t="s">
        <v>170</v>
      </c>
      <c r="G350948" t="s">
        <v>171</v>
      </c>
    </row>
    <row r="350949" spans="2:7" x14ac:dyDescent="0.25">
      <c r="B350949" t="s">
        <v>172</v>
      </c>
      <c r="G350949" t="s">
        <v>173</v>
      </c>
    </row>
    <row r="350950" spans="2:7" x14ac:dyDescent="0.25">
      <c r="B350950" t="s">
        <v>174</v>
      </c>
      <c r="G350950" t="s">
        <v>175</v>
      </c>
    </row>
    <row r="350951" spans="2:7" x14ac:dyDescent="0.25">
      <c r="B350951" t="s">
        <v>176</v>
      </c>
      <c r="G350951" t="s">
        <v>177</v>
      </c>
    </row>
    <row r="350952" spans="2:7" x14ac:dyDescent="0.25">
      <c r="B350952" t="s">
        <v>178</v>
      </c>
      <c r="G350952" t="s">
        <v>179</v>
      </c>
    </row>
    <row r="350953" spans="2:7" x14ac:dyDescent="0.25">
      <c r="B350953" t="s">
        <v>180</v>
      </c>
      <c r="G350953" t="s">
        <v>181</v>
      </c>
    </row>
    <row r="350954" spans="2:7" x14ac:dyDescent="0.25">
      <c r="B350954" t="s">
        <v>182</v>
      </c>
    </row>
    <row r="350955" spans="2:7" x14ac:dyDescent="0.25">
      <c r="B350955" t="s">
        <v>183</v>
      </c>
    </row>
    <row r="350956" spans="2:7" x14ac:dyDescent="0.25">
      <c r="B350956" t="s">
        <v>184</v>
      </c>
    </row>
    <row r="350957" spans="2:7" x14ac:dyDescent="0.25">
      <c r="B350957" t="s">
        <v>185</v>
      </c>
    </row>
    <row r="350958" spans="2:7" x14ac:dyDescent="0.25">
      <c r="B350958" t="s">
        <v>186</v>
      </c>
    </row>
    <row r="350959" spans="2:7" x14ac:dyDescent="0.25">
      <c r="B350959" t="s">
        <v>187</v>
      </c>
    </row>
    <row r="350960" spans="2:7" x14ac:dyDescent="0.25">
      <c r="B350960" t="s">
        <v>188</v>
      </c>
    </row>
    <row r="350961" spans="2:2" x14ac:dyDescent="0.25">
      <c r="B350961" t="s">
        <v>189</v>
      </c>
    </row>
    <row r="350962" spans="2:2" x14ac:dyDescent="0.25">
      <c r="B350962" t="s">
        <v>190</v>
      </c>
    </row>
    <row r="350963" spans="2:2" x14ac:dyDescent="0.25">
      <c r="B350963" t="s">
        <v>191</v>
      </c>
    </row>
    <row r="350964" spans="2:2" x14ac:dyDescent="0.25">
      <c r="B350964" t="s">
        <v>192</v>
      </c>
    </row>
    <row r="350965" spans="2:2" x14ac:dyDescent="0.25">
      <c r="B350965" t="s">
        <v>193</v>
      </c>
    </row>
    <row r="350966" spans="2:2" x14ac:dyDescent="0.25">
      <c r="B350966" t="s">
        <v>194</v>
      </c>
    </row>
    <row r="350967" spans="2:2" x14ac:dyDescent="0.25">
      <c r="B350967" t="s">
        <v>195</v>
      </c>
    </row>
    <row r="350968" spans="2:2" x14ac:dyDescent="0.25">
      <c r="B350968" t="s">
        <v>196</v>
      </c>
    </row>
    <row r="350969" spans="2:2" x14ac:dyDescent="0.25">
      <c r="B350969" t="s">
        <v>197</v>
      </c>
    </row>
    <row r="350970" spans="2:2" x14ac:dyDescent="0.25">
      <c r="B350970" t="s">
        <v>198</v>
      </c>
    </row>
    <row r="350971" spans="2:2" x14ac:dyDescent="0.25">
      <c r="B350971" t="s">
        <v>199</v>
      </c>
    </row>
    <row r="350972" spans="2:2" x14ac:dyDescent="0.25">
      <c r="B350972" t="s">
        <v>200</v>
      </c>
    </row>
    <row r="350973" spans="2:2" x14ac:dyDescent="0.25">
      <c r="B350973" t="s">
        <v>201</v>
      </c>
    </row>
    <row r="350974" spans="2:2" x14ac:dyDescent="0.25">
      <c r="B350974" t="s">
        <v>202</v>
      </c>
    </row>
    <row r="350975" spans="2:2" x14ac:dyDescent="0.25">
      <c r="B350975" t="s">
        <v>203</v>
      </c>
    </row>
    <row r="350976" spans="2:2" x14ac:dyDescent="0.25">
      <c r="B350976" t="s">
        <v>204</v>
      </c>
    </row>
    <row r="350977" spans="2:2" x14ac:dyDescent="0.25">
      <c r="B350977" t="s">
        <v>205</v>
      </c>
    </row>
    <row r="350978" spans="2:2" x14ac:dyDescent="0.25">
      <c r="B350978" t="s">
        <v>206</v>
      </c>
    </row>
    <row r="350979" spans="2:2" x14ac:dyDescent="0.25">
      <c r="B350979" t="s">
        <v>207</v>
      </c>
    </row>
    <row r="350980" spans="2:2" x14ac:dyDescent="0.25">
      <c r="B350980" t="s">
        <v>208</v>
      </c>
    </row>
    <row r="350981" spans="2:2" x14ac:dyDescent="0.25">
      <c r="B350981" t="s">
        <v>209</v>
      </c>
    </row>
    <row r="350982" spans="2:2" x14ac:dyDescent="0.25">
      <c r="B350982" t="s">
        <v>210</v>
      </c>
    </row>
    <row r="350983" spans="2:2" x14ac:dyDescent="0.25">
      <c r="B350983" t="s">
        <v>211</v>
      </c>
    </row>
    <row r="350984" spans="2:2" x14ac:dyDescent="0.25">
      <c r="B350984" t="s">
        <v>212</v>
      </c>
    </row>
    <row r="350985" spans="2:2" x14ac:dyDescent="0.25">
      <c r="B350985" t="s">
        <v>213</v>
      </c>
    </row>
    <row r="350986" spans="2:2" x14ac:dyDescent="0.25">
      <c r="B350986" t="s">
        <v>214</v>
      </c>
    </row>
    <row r="350987" spans="2:2" x14ac:dyDescent="0.25">
      <c r="B350987" t="s">
        <v>215</v>
      </c>
    </row>
    <row r="350988" spans="2:2" x14ac:dyDescent="0.25">
      <c r="B350988" t="s">
        <v>216</v>
      </c>
    </row>
    <row r="350989" spans="2:2" x14ac:dyDescent="0.25">
      <c r="B350989" t="s">
        <v>217</v>
      </c>
    </row>
    <row r="350990" spans="2:2" x14ac:dyDescent="0.25">
      <c r="B350990" t="s">
        <v>218</v>
      </c>
    </row>
    <row r="350991" spans="2:2" x14ac:dyDescent="0.25">
      <c r="B350991" t="s">
        <v>219</v>
      </c>
    </row>
    <row r="350992" spans="2:2" x14ac:dyDescent="0.25">
      <c r="B350992" t="s">
        <v>220</v>
      </c>
    </row>
    <row r="350993" spans="2:2" x14ac:dyDescent="0.25">
      <c r="B350993" t="s">
        <v>221</v>
      </c>
    </row>
    <row r="350994" spans="2:2" x14ac:dyDescent="0.25">
      <c r="B350994" t="s">
        <v>222</v>
      </c>
    </row>
    <row r="350995" spans="2:2" x14ac:dyDescent="0.25">
      <c r="B350995" t="s">
        <v>223</v>
      </c>
    </row>
    <row r="350996" spans="2:2" x14ac:dyDescent="0.25">
      <c r="B350996" t="s">
        <v>224</v>
      </c>
    </row>
    <row r="350997" spans="2:2" x14ac:dyDescent="0.25">
      <c r="B350997" t="s">
        <v>225</v>
      </c>
    </row>
    <row r="350998" spans="2:2" x14ac:dyDescent="0.25">
      <c r="B350998" t="s">
        <v>226</v>
      </c>
    </row>
    <row r="350999" spans="2:2" x14ac:dyDescent="0.25">
      <c r="B350999" t="s">
        <v>227</v>
      </c>
    </row>
    <row r="351000" spans="2:2" x14ac:dyDescent="0.25">
      <c r="B351000" t="s">
        <v>228</v>
      </c>
    </row>
    <row r="351001" spans="2:2" x14ac:dyDescent="0.25">
      <c r="B351001" t="s">
        <v>229</v>
      </c>
    </row>
    <row r="351002" spans="2:2" x14ac:dyDescent="0.25">
      <c r="B351002" t="s">
        <v>230</v>
      </c>
    </row>
  </sheetData>
  <mergeCells count="1">
    <mergeCell ref="B8:AI8"/>
  </mergeCells>
  <conditionalFormatting sqref="AA12:AB12 X12:X21 G11:G21 K12:O21 AB13:AB21">
    <cfRule type="containsBlanks" dxfId="341" priority="22">
      <formula>LEN(TRIM(G11))=0</formula>
    </cfRule>
  </conditionalFormatting>
  <conditionalFormatting sqref="O11">
    <cfRule type="containsBlanks" dxfId="340" priority="21">
      <formula>LEN(TRIM(O11))=0</formula>
    </cfRule>
  </conditionalFormatting>
  <conditionalFormatting sqref="AA11">
    <cfRule type="containsBlanks" dxfId="339" priority="20">
      <formula>LEN(TRIM(AA11))=0</formula>
    </cfRule>
  </conditionalFormatting>
  <conditionalFormatting sqref="AB11">
    <cfRule type="containsBlanks" dxfId="338" priority="19">
      <formula>LEN(TRIM(AB11))=0</formula>
    </cfRule>
  </conditionalFormatting>
  <conditionalFormatting sqref="N11">
    <cfRule type="containsBlanks" dxfId="337" priority="16">
      <formula>LEN(TRIM(N11))=0</formula>
    </cfRule>
  </conditionalFormatting>
  <conditionalFormatting sqref="X11">
    <cfRule type="containsBlanks" dxfId="336" priority="14">
      <formula>LEN(TRIM(X11))=0</formula>
    </cfRule>
  </conditionalFormatting>
  <conditionalFormatting sqref="K11:M11">
    <cfRule type="containsBlanks" dxfId="335" priority="17">
      <formula>LEN(TRIM(K11))=0</formula>
    </cfRule>
  </conditionalFormatting>
  <conditionalFormatting sqref="AA13:AA21">
    <cfRule type="containsBlanks" dxfId="334" priority="4">
      <formula>LEN(TRIM(AA13))=0</formula>
    </cfRule>
  </conditionalFormatting>
  <dataValidations count="19">
    <dataValidation type="whole" allowBlank="1" showInputMessage="1" showErrorMessage="1" errorTitle="Entrada no válida" error="Por favor escriba un número entero" promptTitle="Escriba un número entero en esta casilla" sqref="I11 D11:D2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H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R11 T11">
      <formula1>-99999</formula1>
      <formula2>99999</formula2>
    </dataValidation>
    <dataValidation type="date" allowBlank="1" showInputMessage="1" errorTitle="Entrada no válida" error="Por favor escriba una fecha válida (AAAA/MM/DD)" promptTitle="Ingrese una fecha (AAAA/MM/DD)" sqref="S11 U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AC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4 Caracteres" promptTitle="Cualquier contenido Maximo 4 Caracteres" sqref="C11:C21">
      <formula1>0</formula1>
      <formula2>4</formula2>
    </dataValidation>
    <dataValidation type="textLength" allowBlank="1" showInputMessage="1" showErrorMessage="1" errorTitle="Entrada no válida" error="Escriba un texto  Maximo 30 Caracteres" promptTitle="Cualquier contenido Maximo 30 Caracteres" sqref="AI11:AI2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21">
      <formula1>$A$350930:$A$350933</formula1>
    </dataValidation>
    <dataValidation type="list" allowBlank="1" showInputMessage="1" showErrorMessage="1" errorTitle="Entrada no válida" error="Por favor seleccione un elemento de la lista" promptTitle="Seleccione un elemento de la lista" sqref="G11:G21">
      <formula1>$B$350930:$B$351002</formula1>
    </dataValidation>
    <dataValidation type="list" allowBlank="1" showInputMessage="1" showErrorMessage="1" errorTitle="Entrada no válida" error="Por favor seleccione un elemento de la lista" promptTitle="Seleccione un elemento de la lista" sqref="K11:K21">
      <formula1>$C$350930:$C$350938</formula1>
    </dataValidation>
    <dataValidation type="list" allowBlank="1" showInputMessage="1" showErrorMessage="1" errorTitle="Entrada no válida" error="Por favor seleccione un elemento de la lista" promptTitle="Seleccione un elemento de la lista" sqref="L11:L21">
      <formula1>$D$350930:$D$350936</formula1>
    </dataValidation>
    <dataValidation type="list" allowBlank="1" showInputMessage="1" showErrorMessage="1" errorTitle="Entrada no válida" error="Por favor seleccione un elemento de la lista" promptTitle="Seleccione un elemento de la lista" sqref="M11:M21">
      <formula1>$E$350930:$E$350934</formula1>
    </dataValidation>
    <dataValidation type="list" allowBlank="1" showInputMessage="1" showErrorMessage="1" errorTitle="Entrada no válida" error="Por favor seleccione un elemento de la lista" promptTitle="Seleccione un elemento de la lista" sqref="N11:N21">
      <formula1>$F$350930:$F$350934</formula1>
    </dataValidation>
    <dataValidation type="list" allowBlank="1" showInputMessage="1" showErrorMessage="1" errorTitle="Entrada no válida" error="Por favor seleccione un elemento de la lista" promptTitle="Seleccione un elemento de la lista" sqref="O11:O21">
      <formula1>$G$350930:$G$350953</formula1>
    </dataValidation>
    <dataValidation type="list" allowBlank="1" showInputMessage="1" showErrorMessage="1" errorTitle="Entrada no válida" error="Por favor seleccione un elemento de la lista" promptTitle="Seleccione un elemento de la lista" sqref="X11:X21">
      <formula1>$H$350930:$H$350934</formula1>
    </dataValidation>
    <dataValidation type="list" allowBlank="1" showInputMessage="1" showErrorMessage="1" errorTitle="Entrada no válida" error="Por favor seleccione un elemento de la lista" promptTitle="Seleccione un elemento de la lista" sqref="Z11:Z21">
      <formula1>$I$350930:$I$350935</formula1>
    </dataValidation>
    <dataValidation type="list" allowBlank="1" showInputMessage="1" showErrorMessage="1" errorTitle="Entrada no válida" error="Por favor seleccione un elemento de la lista" promptTitle="Seleccione un elemento de la lista" sqref="AA11:AA21">
      <formula1>$J$350930:$J$350936</formula1>
    </dataValidation>
    <dataValidation type="list" allowBlank="1" showInputMessage="1" showErrorMessage="1" errorTitle="Entrada no válida" error="Por favor seleccione un elemento de la lista" promptTitle="Seleccione un elemento de la lista" sqref="AB11:AB21">
      <formula1>$K$350930:$K$350939</formula1>
    </dataValidation>
    <dataValidation type="list" allowBlank="1" showInputMessage="1" showErrorMessage="1" errorTitle="Entrada no válida" error="Por favor seleccione un elemento de la lista" promptTitle="Seleccione un elemento de la lista" sqref="AH11:AH21">
      <formula1>$L$350930:$L$350932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889"/>
  <sheetViews>
    <sheetView zoomScale="90" zoomScaleNormal="90" workbookViewId="0">
      <selection activeCell="B10" sqref="B10"/>
    </sheetView>
  </sheetViews>
  <sheetFormatPr baseColWidth="10" defaultColWidth="9.140625" defaultRowHeight="15" x14ac:dyDescent="0.25"/>
  <cols>
    <col min="2" max="2" width="16" customWidth="1"/>
    <col min="3" max="3" width="12.42578125" customWidth="1"/>
    <col min="4" max="4" width="12.5703125" customWidth="1"/>
    <col min="5" max="5" width="15.7109375" customWidth="1"/>
    <col min="6" max="6" width="24" customWidth="1"/>
    <col min="7" max="7" width="37" customWidth="1"/>
    <col min="8" max="8" width="18.7109375" style="17" customWidth="1"/>
    <col min="9" max="9" width="22.5703125" customWidth="1"/>
    <col min="10" max="10" width="12" customWidth="1"/>
    <col min="11" max="11" width="13.28515625" customWidth="1"/>
    <col min="12" max="12" width="19" customWidth="1"/>
    <col min="13" max="13" width="7" customWidth="1"/>
    <col min="14" max="14" width="6" customWidth="1"/>
    <col min="15" max="15" width="6.28515625" customWidth="1"/>
    <col min="16" max="16" width="7.7109375" customWidth="1"/>
    <col min="17" max="17" width="12" customWidth="1"/>
    <col min="18" max="18" width="8.42578125" customWidth="1"/>
    <col min="19" max="19" width="10.85546875" customWidth="1"/>
    <col min="20" max="20" width="37.42578125" customWidth="1"/>
    <col min="21" max="238" width="8" customWidth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14200</v>
      </c>
      <c r="D2" s="1" t="s">
        <v>231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235</v>
      </c>
    </row>
    <row r="5" spans="1:20" x14ac:dyDescent="0.25">
      <c r="B5" s="1" t="s">
        <v>6</v>
      </c>
      <c r="C5" s="4">
        <v>43951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147" t="s">
        <v>232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6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 x14ac:dyDescent="0.3">
      <c r="C10" s="14" t="s">
        <v>60</v>
      </c>
      <c r="D10" s="14" t="s">
        <v>233</v>
      </c>
      <c r="E10" s="14" t="s">
        <v>62</v>
      </c>
      <c r="F10" s="14" t="s">
        <v>63</v>
      </c>
      <c r="G10" s="14" t="s">
        <v>64</v>
      </c>
      <c r="H10" s="14" t="s">
        <v>234</v>
      </c>
      <c r="I10" s="14" t="s">
        <v>235</v>
      </c>
      <c r="J10" s="14" t="s">
        <v>236</v>
      </c>
      <c r="K10" s="14" t="s">
        <v>237</v>
      </c>
      <c r="L10" s="14" t="s">
        <v>238</v>
      </c>
      <c r="M10" s="14" t="s">
        <v>239</v>
      </c>
      <c r="N10" s="14" t="s">
        <v>240</v>
      </c>
      <c r="O10" s="14" t="s">
        <v>241</v>
      </c>
      <c r="P10" s="14" t="s">
        <v>242</v>
      </c>
      <c r="Q10" s="14" t="s">
        <v>243</v>
      </c>
      <c r="R10" s="14" t="s">
        <v>244</v>
      </c>
      <c r="S10" s="14" t="s">
        <v>245</v>
      </c>
      <c r="T10" s="14" t="s">
        <v>246</v>
      </c>
    </row>
    <row r="11" spans="1:20" s="23" customFormat="1" ht="18" customHeight="1" x14ac:dyDescent="0.25">
      <c r="A11" s="11">
        <v>1</v>
      </c>
      <c r="B11" s="12" t="s">
        <v>23</v>
      </c>
      <c r="C11" s="190">
        <v>235</v>
      </c>
      <c r="D11" s="165">
        <v>2020</v>
      </c>
      <c r="E11" s="113">
        <v>1524053</v>
      </c>
      <c r="F11" s="166" t="s">
        <v>98</v>
      </c>
      <c r="G11" s="34" t="s">
        <v>154</v>
      </c>
      <c r="H11" s="166" t="s">
        <v>467</v>
      </c>
      <c r="I11" s="165" t="s">
        <v>287</v>
      </c>
      <c r="J11" s="165" t="s">
        <v>468</v>
      </c>
      <c r="K11" s="165" t="s">
        <v>264</v>
      </c>
      <c r="L11" s="165" t="s">
        <v>265</v>
      </c>
      <c r="M11" s="165">
        <v>32</v>
      </c>
      <c r="N11" s="165" t="s">
        <v>250</v>
      </c>
      <c r="O11" s="165" t="s">
        <v>24</v>
      </c>
      <c r="P11" s="165" t="s">
        <v>252</v>
      </c>
      <c r="Q11" s="165">
        <v>26</v>
      </c>
      <c r="R11" s="165" t="s">
        <v>250</v>
      </c>
      <c r="S11" s="165">
        <v>10</v>
      </c>
      <c r="T11" s="167" t="s">
        <v>287</v>
      </c>
    </row>
    <row r="12" spans="1:20" s="23" customFormat="1" ht="18" customHeight="1" x14ac:dyDescent="0.25">
      <c r="A12" s="13">
        <f>+A11+1</f>
        <v>2</v>
      </c>
      <c r="B12" s="108" t="s">
        <v>447</v>
      </c>
      <c r="C12" s="191">
        <v>235</v>
      </c>
      <c r="D12" s="109">
        <v>2020</v>
      </c>
      <c r="E12" s="70">
        <v>1493818</v>
      </c>
      <c r="F12" s="168" t="s">
        <v>98</v>
      </c>
      <c r="G12" s="69" t="s">
        <v>154</v>
      </c>
      <c r="H12" s="168" t="s">
        <v>467</v>
      </c>
      <c r="I12" s="109" t="s">
        <v>287</v>
      </c>
      <c r="J12" s="109" t="s">
        <v>468</v>
      </c>
      <c r="K12" s="109" t="s">
        <v>264</v>
      </c>
      <c r="L12" s="109" t="s">
        <v>265</v>
      </c>
      <c r="M12" s="109">
        <v>32</v>
      </c>
      <c r="N12" s="109" t="s">
        <v>250</v>
      </c>
      <c r="O12" s="109" t="s">
        <v>24</v>
      </c>
      <c r="P12" s="109" t="s">
        <v>252</v>
      </c>
      <c r="Q12" s="109">
        <v>26</v>
      </c>
      <c r="R12" s="109" t="s">
        <v>250</v>
      </c>
      <c r="S12" s="109">
        <v>10</v>
      </c>
      <c r="T12" s="169" t="s">
        <v>287</v>
      </c>
    </row>
    <row r="13" spans="1:20" s="23" customFormat="1" ht="18" customHeight="1" x14ac:dyDescent="0.25">
      <c r="A13" s="13">
        <f>+A12+1</f>
        <v>3</v>
      </c>
      <c r="B13" s="108" t="s">
        <v>448</v>
      </c>
      <c r="C13" s="191">
        <v>235</v>
      </c>
      <c r="D13" s="109">
        <v>2020</v>
      </c>
      <c r="E13" s="70">
        <v>1493003</v>
      </c>
      <c r="F13" s="168" t="s">
        <v>98</v>
      </c>
      <c r="G13" s="69" t="s">
        <v>154</v>
      </c>
      <c r="H13" s="168" t="s">
        <v>467</v>
      </c>
      <c r="I13" s="109" t="s">
        <v>287</v>
      </c>
      <c r="J13" s="109" t="s">
        <v>468</v>
      </c>
      <c r="K13" s="109" t="s">
        <v>264</v>
      </c>
      <c r="L13" s="109" t="s">
        <v>265</v>
      </c>
      <c r="M13" s="109">
        <v>32</v>
      </c>
      <c r="N13" s="109" t="s">
        <v>250</v>
      </c>
      <c r="O13" s="109" t="s">
        <v>24</v>
      </c>
      <c r="P13" s="109" t="s">
        <v>252</v>
      </c>
      <c r="Q13" s="109">
        <v>26</v>
      </c>
      <c r="R13" s="109" t="s">
        <v>250</v>
      </c>
      <c r="S13" s="109">
        <v>10</v>
      </c>
      <c r="T13" s="169" t="s">
        <v>287</v>
      </c>
    </row>
    <row r="14" spans="1:20" s="23" customFormat="1" ht="18" customHeight="1" x14ac:dyDescent="0.25">
      <c r="A14" s="13">
        <f t="shared" ref="A14:A21" si="0">+A13+1</f>
        <v>4</v>
      </c>
      <c r="B14" s="108" t="s">
        <v>449</v>
      </c>
      <c r="C14" s="191">
        <v>235</v>
      </c>
      <c r="D14" s="109">
        <v>2020</v>
      </c>
      <c r="E14" s="70">
        <v>1505200</v>
      </c>
      <c r="F14" s="168" t="s">
        <v>98</v>
      </c>
      <c r="G14" s="69" t="s">
        <v>158</v>
      </c>
      <c r="H14" s="168" t="s">
        <v>467</v>
      </c>
      <c r="I14" s="109" t="s">
        <v>287</v>
      </c>
      <c r="J14" s="109" t="s">
        <v>468</v>
      </c>
      <c r="K14" s="109" t="s">
        <v>264</v>
      </c>
      <c r="L14" s="109" t="s">
        <v>265</v>
      </c>
      <c r="M14" s="109">
        <v>32</v>
      </c>
      <c r="N14" s="109" t="s">
        <v>250</v>
      </c>
      <c r="O14" s="109" t="s">
        <v>24</v>
      </c>
      <c r="P14" s="109" t="s">
        <v>252</v>
      </c>
      <c r="Q14" s="109">
        <v>26</v>
      </c>
      <c r="R14" s="109" t="s">
        <v>250</v>
      </c>
      <c r="S14" s="109">
        <v>10</v>
      </c>
      <c r="T14" s="169" t="s">
        <v>287</v>
      </c>
    </row>
    <row r="15" spans="1:20" s="23" customFormat="1" ht="18" customHeight="1" x14ac:dyDescent="0.25">
      <c r="A15" s="13">
        <f t="shared" si="0"/>
        <v>5</v>
      </c>
      <c r="B15" s="108" t="s">
        <v>450</v>
      </c>
      <c r="C15" s="191">
        <v>235</v>
      </c>
      <c r="D15" s="109">
        <v>2020</v>
      </c>
      <c r="E15" s="70">
        <v>1494711</v>
      </c>
      <c r="F15" s="168" t="s">
        <v>98</v>
      </c>
      <c r="G15" s="69" t="s">
        <v>154</v>
      </c>
      <c r="H15" s="168" t="s">
        <v>467</v>
      </c>
      <c r="I15" s="109" t="s">
        <v>287</v>
      </c>
      <c r="J15" s="109" t="s">
        <v>468</v>
      </c>
      <c r="K15" s="109" t="s">
        <v>264</v>
      </c>
      <c r="L15" s="109" t="s">
        <v>265</v>
      </c>
      <c r="M15" s="109">
        <v>32</v>
      </c>
      <c r="N15" s="109" t="s">
        <v>250</v>
      </c>
      <c r="O15" s="109" t="s">
        <v>24</v>
      </c>
      <c r="P15" s="109" t="s">
        <v>252</v>
      </c>
      <c r="Q15" s="109">
        <v>26</v>
      </c>
      <c r="R15" s="109" t="s">
        <v>250</v>
      </c>
      <c r="S15" s="109">
        <v>10</v>
      </c>
      <c r="T15" s="169" t="s">
        <v>287</v>
      </c>
    </row>
    <row r="16" spans="1:20" s="23" customFormat="1" ht="18" customHeight="1" x14ac:dyDescent="0.25">
      <c r="A16" s="13">
        <f t="shared" si="0"/>
        <v>6</v>
      </c>
      <c r="B16" s="108" t="s">
        <v>451</v>
      </c>
      <c r="C16" s="191">
        <v>235</v>
      </c>
      <c r="D16" s="109">
        <v>2020</v>
      </c>
      <c r="E16" s="70">
        <v>1521324</v>
      </c>
      <c r="F16" s="168" t="s">
        <v>98</v>
      </c>
      <c r="G16" s="69" t="s">
        <v>158</v>
      </c>
      <c r="H16" s="168" t="s">
        <v>467</v>
      </c>
      <c r="I16" s="109" t="s">
        <v>287</v>
      </c>
      <c r="J16" s="109" t="s">
        <v>468</v>
      </c>
      <c r="K16" s="109" t="s">
        <v>264</v>
      </c>
      <c r="L16" s="109" t="s">
        <v>265</v>
      </c>
      <c r="M16" s="109">
        <v>32</v>
      </c>
      <c r="N16" s="109" t="s">
        <v>250</v>
      </c>
      <c r="O16" s="109" t="s">
        <v>24</v>
      </c>
      <c r="P16" s="109" t="s">
        <v>252</v>
      </c>
      <c r="Q16" s="109">
        <v>26</v>
      </c>
      <c r="R16" s="109" t="s">
        <v>250</v>
      </c>
      <c r="S16" s="109">
        <v>10</v>
      </c>
      <c r="T16" s="169" t="s">
        <v>287</v>
      </c>
    </row>
    <row r="17" spans="1:20" s="23" customFormat="1" ht="18" customHeight="1" x14ac:dyDescent="0.25">
      <c r="A17" s="13">
        <f t="shared" si="0"/>
        <v>7</v>
      </c>
      <c r="B17" s="108" t="s">
        <v>452</v>
      </c>
      <c r="C17" s="191">
        <v>235</v>
      </c>
      <c r="D17" s="109">
        <v>2020</v>
      </c>
      <c r="E17" s="70">
        <v>1489947</v>
      </c>
      <c r="F17" s="168" t="s">
        <v>98</v>
      </c>
      <c r="G17" s="69" t="s">
        <v>154</v>
      </c>
      <c r="H17" s="168" t="s">
        <v>467</v>
      </c>
      <c r="I17" s="109" t="s">
        <v>287</v>
      </c>
      <c r="J17" s="109" t="s">
        <v>468</v>
      </c>
      <c r="K17" s="109" t="s">
        <v>264</v>
      </c>
      <c r="L17" s="109" t="s">
        <v>265</v>
      </c>
      <c r="M17" s="109">
        <v>32</v>
      </c>
      <c r="N17" s="109" t="s">
        <v>250</v>
      </c>
      <c r="O17" s="109" t="s">
        <v>24</v>
      </c>
      <c r="P17" s="109" t="s">
        <v>252</v>
      </c>
      <c r="Q17" s="109">
        <v>26</v>
      </c>
      <c r="R17" s="109" t="s">
        <v>250</v>
      </c>
      <c r="S17" s="109">
        <v>10</v>
      </c>
      <c r="T17" s="169" t="s">
        <v>287</v>
      </c>
    </row>
    <row r="18" spans="1:20" s="23" customFormat="1" ht="18" customHeight="1" x14ac:dyDescent="0.25">
      <c r="A18" s="13">
        <f t="shared" si="0"/>
        <v>8</v>
      </c>
      <c r="B18" s="108" t="s">
        <v>453</v>
      </c>
      <c r="C18" s="191">
        <v>235</v>
      </c>
      <c r="D18" s="109">
        <v>2020</v>
      </c>
      <c r="E18" s="70">
        <v>1494126</v>
      </c>
      <c r="F18" s="168" t="s">
        <v>98</v>
      </c>
      <c r="G18" s="69" t="s">
        <v>154</v>
      </c>
      <c r="H18" s="168" t="s">
        <v>467</v>
      </c>
      <c r="I18" s="109" t="s">
        <v>287</v>
      </c>
      <c r="J18" s="109" t="s">
        <v>468</v>
      </c>
      <c r="K18" s="109" t="s">
        <v>264</v>
      </c>
      <c r="L18" s="109" t="s">
        <v>265</v>
      </c>
      <c r="M18" s="109">
        <v>32</v>
      </c>
      <c r="N18" s="109" t="s">
        <v>250</v>
      </c>
      <c r="O18" s="109" t="s">
        <v>24</v>
      </c>
      <c r="P18" s="109" t="s">
        <v>252</v>
      </c>
      <c r="Q18" s="109">
        <v>26</v>
      </c>
      <c r="R18" s="109" t="s">
        <v>250</v>
      </c>
      <c r="S18" s="109">
        <v>10</v>
      </c>
      <c r="T18" s="169" t="s">
        <v>287</v>
      </c>
    </row>
    <row r="19" spans="1:20" s="23" customFormat="1" ht="18" customHeight="1" x14ac:dyDescent="0.25">
      <c r="A19" s="13">
        <f t="shared" si="0"/>
        <v>9</v>
      </c>
      <c r="B19" s="108" t="s">
        <v>454</v>
      </c>
      <c r="C19" s="191">
        <v>235</v>
      </c>
      <c r="D19" s="109">
        <v>2020</v>
      </c>
      <c r="E19" s="70">
        <v>1538169</v>
      </c>
      <c r="F19" s="168" t="s">
        <v>98</v>
      </c>
      <c r="G19" s="69" t="s">
        <v>154</v>
      </c>
      <c r="H19" s="168" t="s">
        <v>467</v>
      </c>
      <c r="I19" s="109" t="s">
        <v>287</v>
      </c>
      <c r="J19" s="109" t="s">
        <v>468</v>
      </c>
      <c r="K19" s="109" t="s">
        <v>264</v>
      </c>
      <c r="L19" s="109" t="s">
        <v>265</v>
      </c>
      <c r="M19" s="109">
        <v>32</v>
      </c>
      <c r="N19" s="109" t="s">
        <v>250</v>
      </c>
      <c r="O19" s="109" t="s">
        <v>24</v>
      </c>
      <c r="P19" s="109" t="s">
        <v>252</v>
      </c>
      <c r="Q19" s="109">
        <v>26</v>
      </c>
      <c r="R19" s="109" t="s">
        <v>250</v>
      </c>
      <c r="S19" s="109">
        <v>10</v>
      </c>
      <c r="T19" s="169" t="s">
        <v>287</v>
      </c>
    </row>
    <row r="20" spans="1:20" s="23" customFormat="1" ht="18" customHeight="1" x14ac:dyDescent="0.25">
      <c r="A20" s="13">
        <f t="shared" si="0"/>
        <v>10</v>
      </c>
      <c r="B20" s="108" t="s">
        <v>455</v>
      </c>
      <c r="C20" s="191">
        <v>235</v>
      </c>
      <c r="D20" s="109">
        <v>2020</v>
      </c>
      <c r="E20" s="70">
        <v>1537596</v>
      </c>
      <c r="F20" s="168" t="s">
        <v>98</v>
      </c>
      <c r="G20" s="69" t="s">
        <v>154</v>
      </c>
      <c r="H20" s="168" t="s">
        <v>467</v>
      </c>
      <c r="I20" s="109" t="s">
        <v>287</v>
      </c>
      <c r="J20" s="109" t="s">
        <v>468</v>
      </c>
      <c r="K20" s="109" t="s">
        <v>264</v>
      </c>
      <c r="L20" s="109" t="s">
        <v>265</v>
      </c>
      <c r="M20" s="109">
        <v>32</v>
      </c>
      <c r="N20" s="109" t="s">
        <v>250</v>
      </c>
      <c r="O20" s="109" t="s">
        <v>24</v>
      </c>
      <c r="P20" s="109" t="s">
        <v>252</v>
      </c>
      <c r="Q20" s="109">
        <v>26</v>
      </c>
      <c r="R20" s="109" t="s">
        <v>250</v>
      </c>
      <c r="S20" s="109">
        <v>10</v>
      </c>
      <c r="T20" s="169" t="s">
        <v>287</v>
      </c>
    </row>
    <row r="21" spans="1:20" s="23" customFormat="1" ht="18" customHeight="1" thickBot="1" x14ac:dyDescent="0.3">
      <c r="A21" s="110">
        <f t="shared" si="0"/>
        <v>11</v>
      </c>
      <c r="B21" s="111" t="s">
        <v>456</v>
      </c>
      <c r="C21" s="192">
        <v>235</v>
      </c>
      <c r="D21" s="112">
        <v>2020</v>
      </c>
      <c r="E21" s="106">
        <v>1452052</v>
      </c>
      <c r="F21" s="170" t="s">
        <v>98</v>
      </c>
      <c r="G21" s="86" t="s">
        <v>158</v>
      </c>
      <c r="H21" s="170" t="s">
        <v>467</v>
      </c>
      <c r="I21" s="112" t="s">
        <v>287</v>
      </c>
      <c r="J21" s="112" t="s">
        <v>468</v>
      </c>
      <c r="K21" s="112" t="s">
        <v>264</v>
      </c>
      <c r="L21" s="112" t="s">
        <v>265</v>
      </c>
      <c r="M21" s="112">
        <v>32</v>
      </c>
      <c r="N21" s="112" t="s">
        <v>250</v>
      </c>
      <c r="O21" s="112" t="s">
        <v>24</v>
      </c>
      <c r="P21" s="112" t="s">
        <v>252</v>
      </c>
      <c r="Q21" s="112">
        <v>26</v>
      </c>
      <c r="R21" s="112" t="s">
        <v>250</v>
      </c>
      <c r="S21" s="112">
        <v>10</v>
      </c>
      <c r="T21" s="171" t="s">
        <v>287</v>
      </c>
    </row>
    <row r="350816" spans="4:8" x14ac:dyDescent="0.25">
      <c r="D350816" t="s">
        <v>248</v>
      </c>
      <c r="E350816" t="s">
        <v>249</v>
      </c>
      <c r="F350816" t="s">
        <v>250</v>
      </c>
      <c r="G350816" t="s">
        <v>251</v>
      </c>
      <c r="H350816" s="17" t="s">
        <v>252</v>
      </c>
    </row>
    <row r="350817" spans="1:8" x14ac:dyDescent="0.25">
      <c r="D350817" t="s">
        <v>254</v>
      </c>
      <c r="E350817" t="s">
        <v>255</v>
      </c>
      <c r="F350817" t="s">
        <v>256</v>
      </c>
      <c r="H350817" s="17" t="s">
        <v>257</v>
      </c>
    </row>
    <row r="350818" spans="1:8" x14ac:dyDescent="0.25">
      <c r="A350818" t="s">
        <v>89</v>
      </c>
      <c r="B350818" t="s">
        <v>90</v>
      </c>
      <c r="C350818" t="s">
        <v>247</v>
      </c>
      <c r="D350818" t="s">
        <v>259</v>
      </c>
      <c r="E350818" t="s">
        <v>260</v>
      </c>
      <c r="F350818" t="s">
        <v>261</v>
      </c>
      <c r="H350818" s="17" t="s">
        <v>262</v>
      </c>
    </row>
    <row r="350819" spans="1:8" x14ac:dyDescent="0.25">
      <c r="A350819" t="s">
        <v>98</v>
      </c>
      <c r="B350819" t="s">
        <v>99</v>
      </c>
      <c r="C350819" t="s">
        <v>253</v>
      </c>
      <c r="D350819" t="s">
        <v>264</v>
      </c>
      <c r="E350819" t="s">
        <v>265</v>
      </c>
      <c r="F350819" t="s">
        <v>266</v>
      </c>
      <c r="H350819" s="17" t="s">
        <v>267</v>
      </c>
    </row>
    <row r="350820" spans="1:8" x14ac:dyDescent="0.25">
      <c r="A350820" t="s">
        <v>109</v>
      </c>
      <c r="B350820" t="s">
        <v>110</v>
      </c>
      <c r="C350820" t="s">
        <v>258</v>
      </c>
      <c r="E350820" t="s">
        <v>269</v>
      </c>
      <c r="F350820" t="s">
        <v>270</v>
      </c>
      <c r="H350820" s="17" t="s">
        <v>271</v>
      </c>
    </row>
    <row r="350821" spans="1:8" x14ac:dyDescent="0.25">
      <c r="B350821" t="s">
        <v>120</v>
      </c>
      <c r="C350821" t="s">
        <v>263</v>
      </c>
      <c r="F350821" t="s">
        <v>273</v>
      </c>
      <c r="H350821" s="17" t="s">
        <v>274</v>
      </c>
    </row>
    <row r="350822" spans="1:8" x14ac:dyDescent="0.25">
      <c r="B350822" t="s">
        <v>130</v>
      </c>
      <c r="C350822" t="s">
        <v>268</v>
      </c>
      <c r="F350822" t="s">
        <v>276</v>
      </c>
    </row>
    <row r="350823" spans="1:8" x14ac:dyDescent="0.25">
      <c r="B350823" t="s">
        <v>137</v>
      </c>
      <c r="C350823" t="s">
        <v>272</v>
      </c>
      <c r="F350823" t="s">
        <v>278</v>
      </c>
    </row>
    <row r="350824" spans="1:8" x14ac:dyDescent="0.25">
      <c r="B350824" t="s">
        <v>143</v>
      </c>
      <c r="C350824" t="s">
        <v>275</v>
      </c>
      <c r="F350824" t="s">
        <v>280</v>
      </c>
    </row>
    <row r="350825" spans="1:8" x14ac:dyDescent="0.25">
      <c r="B350825" t="s">
        <v>147</v>
      </c>
      <c r="C350825" t="s">
        <v>277</v>
      </c>
      <c r="F350825" t="s">
        <v>282</v>
      </c>
    </row>
    <row r="350826" spans="1:8" x14ac:dyDescent="0.25">
      <c r="B350826" t="s">
        <v>151</v>
      </c>
      <c r="C350826" t="s">
        <v>279</v>
      </c>
      <c r="F350826" t="s">
        <v>284</v>
      </c>
    </row>
    <row r="350827" spans="1:8" x14ac:dyDescent="0.25">
      <c r="B350827" t="s">
        <v>154</v>
      </c>
      <c r="C350827" t="s">
        <v>281</v>
      </c>
      <c r="F350827" t="s">
        <v>286</v>
      </c>
    </row>
    <row r="350828" spans="1:8" x14ac:dyDescent="0.25">
      <c r="B350828" t="s">
        <v>156</v>
      </c>
      <c r="C350828" t="s">
        <v>283</v>
      </c>
      <c r="F350828" t="s">
        <v>288</v>
      </c>
    </row>
    <row r="350829" spans="1:8" x14ac:dyDescent="0.25">
      <c r="B350829" t="s">
        <v>158</v>
      </c>
      <c r="C350829" t="s">
        <v>285</v>
      </c>
      <c r="F350829" t="s">
        <v>290</v>
      </c>
    </row>
    <row r="350830" spans="1:8" x14ac:dyDescent="0.25">
      <c r="B350830" t="s">
        <v>160</v>
      </c>
      <c r="C350830" t="s">
        <v>287</v>
      </c>
      <c r="F350830" t="s">
        <v>292</v>
      </c>
    </row>
    <row r="350831" spans="1:8" x14ac:dyDescent="0.25">
      <c r="B350831" t="s">
        <v>162</v>
      </c>
      <c r="C350831" t="s">
        <v>289</v>
      </c>
      <c r="F350831" t="s">
        <v>294</v>
      </c>
    </row>
    <row r="350832" spans="1:8" x14ac:dyDescent="0.25">
      <c r="B350832" t="s">
        <v>164</v>
      </c>
      <c r="C350832" t="s">
        <v>291</v>
      </c>
      <c r="F350832" t="s">
        <v>296</v>
      </c>
    </row>
    <row r="350833" spans="2:6" x14ac:dyDescent="0.25">
      <c r="B350833" t="s">
        <v>166</v>
      </c>
      <c r="C350833" t="s">
        <v>293</v>
      </c>
      <c r="F350833" t="s">
        <v>298</v>
      </c>
    </row>
    <row r="350834" spans="2:6" x14ac:dyDescent="0.25">
      <c r="B350834" t="s">
        <v>168</v>
      </c>
      <c r="C350834" t="s">
        <v>295</v>
      </c>
      <c r="F350834" t="s">
        <v>300</v>
      </c>
    </row>
    <row r="350835" spans="2:6" x14ac:dyDescent="0.25">
      <c r="B350835" t="s">
        <v>170</v>
      </c>
      <c r="C350835" t="s">
        <v>297</v>
      </c>
      <c r="F350835" t="s">
        <v>302</v>
      </c>
    </row>
    <row r="350836" spans="2:6" x14ac:dyDescent="0.25">
      <c r="B350836" t="s">
        <v>172</v>
      </c>
      <c r="C350836" t="s">
        <v>299</v>
      </c>
      <c r="F350836" t="s">
        <v>304</v>
      </c>
    </row>
    <row r="350837" spans="2:6" x14ac:dyDescent="0.25">
      <c r="B350837" t="s">
        <v>174</v>
      </c>
      <c r="C350837" t="s">
        <v>301</v>
      </c>
      <c r="F350837" t="s">
        <v>305</v>
      </c>
    </row>
    <row r="350838" spans="2:6" x14ac:dyDescent="0.25">
      <c r="B350838" t="s">
        <v>176</v>
      </c>
      <c r="C350838" t="s">
        <v>303</v>
      </c>
      <c r="F350838" t="s">
        <v>306</v>
      </c>
    </row>
    <row r="350839" spans="2:6" x14ac:dyDescent="0.25">
      <c r="B350839" t="s">
        <v>178</v>
      </c>
      <c r="F350839" t="s">
        <v>307</v>
      </c>
    </row>
    <row r="350840" spans="2:6" x14ac:dyDescent="0.25">
      <c r="B350840" t="s">
        <v>180</v>
      </c>
      <c r="F350840" t="s">
        <v>308</v>
      </c>
    </row>
    <row r="350841" spans="2:6" x14ac:dyDescent="0.25">
      <c r="B350841" t="s">
        <v>182</v>
      </c>
      <c r="F350841" t="s">
        <v>309</v>
      </c>
    </row>
    <row r="350842" spans="2:6" x14ac:dyDescent="0.25">
      <c r="B350842" t="s">
        <v>183</v>
      </c>
    </row>
    <row r="350843" spans="2:6" x14ac:dyDescent="0.25">
      <c r="B350843" t="s">
        <v>184</v>
      </c>
    </row>
    <row r="350844" spans="2:6" x14ac:dyDescent="0.25">
      <c r="B350844" t="s">
        <v>185</v>
      </c>
    </row>
    <row r="350845" spans="2:6" x14ac:dyDescent="0.25">
      <c r="B350845" t="s">
        <v>186</v>
      </c>
    </row>
    <row r="350846" spans="2:6" x14ac:dyDescent="0.25">
      <c r="B350846" t="s">
        <v>187</v>
      </c>
    </row>
    <row r="350847" spans="2:6" x14ac:dyDescent="0.25">
      <c r="B350847" t="s">
        <v>188</v>
      </c>
    </row>
    <row r="350848" spans="2:6" x14ac:dyDescent="0.25">
      <c r="B350848" t="s">
        <v>189</v>
      </c>
    </row>
    <row r="350849" spans="2:2" x14ac:dyDescent="0.25">
      <c r="B350849" t="s">
        <v>190</v>
      </c>
    </row>
    <row r="350850" spans="2:2" x14ac:dyDescent="0.25">
      <c r="B350850" t="s">
        <v>191</v>
      </c>
    </row>
    <row r="350851" spans="2:2" x14ac:dyDescent="0.25">
      <c r="B350851" t="s">
        <v>192</v>
      </c>
    </row>
    <row r="350852" spans="2:2" x14ac:dyDescent="0.25">
      <c r="B350852" t="s">
        <v>193</v>
      </c>
    </row>
    <row r="350853" spans="2:2" x14ac:dyDescent="0.25">
      <c r="B350853" t="s">
        <v>194</v>
      </c>
    </row>
    <row r="350854" spans="2:2" x14ac:dyDescent="0.25">
      <c r="B350854" t="s">
        <v>195</v>
      </c>
    </row>
    <row r="350855" spans="2:2" x14ac:dyDescent="0.25">
      <c r="B350855" t="s">
        <v>196</v>
      </c>
    </row>
    <row r="350856" spans="2:2" x14ac:dyDescent="0.25">
      <c r="B350856" t="s">
        <v>197</v>
      </c>
    </row>
    <row r="350857" spans="2:2" x14ac:dyDescent="0.25">
      <c r="B350857" t="s">
        <v>198</v>
      </c>
    </row>
    <row r="350858" spans="2:2" x14ac:dyDescent="0.25">
      <c r="B350858" t="s">
        <v>199</v>
      </c>
    </row>
    <row r="350859" spans="2:2" x14ac:dyDescent="0.25">
      <c r="B350859" t="s">
        <v>200</v>
      </c>
    </row>
    <row r="350860" spans="2:2" x14ac:dyDescent="0.25">
      <c r="B350860" t="s">
        <v>201</v>
      </c>
    </row>
    <row r="350861" spans="2:2" x14ac:dyDescent="0.25">
      <c r="B350861" t="s">
        <v>202</v>
      </c>
    </row>
    <row r="350862" spans="2:2" x14ac:dyDescent="0.25">
      <c r="B350862" t="s">
        <v>203</v>
      </c>
    </row>
    <row r="350863" spans="2:2" x14ac:dyDescent="0.25">
      <c r="B350863" t="s">
        <v>204</v>
      </c>
    </row>
    <row r="350864" spans="2:2" x14ac:dyDescent="0.25">
      <c r="B350864" t="s">
        <v>205</v>
      </c>
    </row>
    <row r="350865" spans="2:2" x14ac:dyDescent="0.25">
      <c r="B350865" t="s">
        <v>206</v>
      </c>
    </row>
    <row r="350866" spans="2:2" x14ac:dyDescent="0.25">
      <c r="B350866" t="s">
        <v>207</v>
      </c>
    </row>
    <row r="350867" spans="2:2" x14ac:dyDescent="0.25">
      <c r="B350867" t="s">
        <v>208</v>
      </c>
    </row>
    <row r="350868" spans="2:2" x14ac:dyDescent="0.25">
      <c r="B350868" t="s">
        <v>209</v>
      </c>
    </row>
    <row r="350869" spans="2:2" x14ac:dyDescent="0.25">
      <c r="B350869" t="s">
        <v>210</v>
      </c>
    </row>
    <row r="350870" spans="2:2" x14ac:dyDescent="0.25">
      <c r="B350870" t="s">
        <v>211</v>
      </c>
    </row>
    <row r="350871" spans="2:2" x14ac:dyDescent="0.25">
      <c r="B350871" t="s">
        <v>212</v>
      </c>
    </row>
    <row r="350872" spans="2:2" x14ac:dyDescent="0.25">
      <c r="B350872" t="s">
        <v>213</v>
      </c>
    </row>
    <row r="350873" spans="2:2" x14ac:dyDescent="0.25">
      <c r="B350873" t="s">
        <v>214</v>
      </c>
    </row>
    <row r="350874" spans="2:2" x14ac:dyDescent="0.25">
      <c r="B350874" t="s">
        <v>215</v>
      </c>
    </row>
    <row r="350875" spans="2:2" x14ac:dyDescent="0.25">
      <c r="B350875" t="s">
        <v>216</v>
      </c>
    </row>
    <row r="350876" spans="2:2" x14ac:dyDescent="0.25">
      <c r="B350876" t="s">
        <v>217</v>
      </c>
    </row>
    <row r="350877" spans="2:2" x14ac:dyDescent="0.25">
      <c r="B350877" t="s">
        <v>218</v>
      </c>
    </row>
    <row r="350878" spans="2:2" x14ac:dyDescent="0.25">
      <c r="B350878" t="s">
        <v>219</v>
      </c>
    </row>
    <row r="350879" spans="2:2" x14ac:dyDescent="0.25">
      <c r="B350879" t="s">
        <v>220</v>
      </c>
    </row>
    <row r="350880" spans="2:2" x14ac:dyDescent="0.25">
      <c r="B350880" t="s">
        <v>221</v>
      </c>
    </row>
    <row r="350881" spans="2:2" x14ac:dyDescent="0.25">
      <c r="B350881" t="s">
        <v>222</v>
      </c>
    </row>
    <row r="350882" spans="2:2" x14ac:dyDescent="0.25">
      <c r="B350882" t="s">
        <v>223</v>
      </c>
    </row>
    <row r="350883" spans="2:2" x14ac:dyDescent="0.25">
      <c r="B350883" t="s">
        <v>224</v>
      </c>
    </row>
    <row r="350884" spans="2:2" x14ac:dyDescent="0.25">
      <c r="B350884" t="s">
        <v>225</v>
      </c>
    </row>
    <row r="350885" spans="2:2" x14ac:dyDescent="0.25">
      <c r="B350885" t="s">
        <v>226</v>
      </c>
    </row>
    <row r="350886" spans="2:2" x14ac:dyDescent="0.25">
      <c r="B350886" t="s">
        <v>227</v>
      </c>
    </row>
    <row r="350887" spans="2:2" x14ac:dyDescent="0.25">
      <c r="B350887" t="s">
        <v>228</v>
      </c>
    </row>
    <row r="350888" spans="2:2" x14ac:dyDescent="0.25">
      <c r="B350888" t="s">
        <v>229</v>
      </c>
    </row>
    <row r="350889" spans="2:2" x14ac:dyDescent="0.25">
      <c r="B350889" t="s">
        <v>230</v>
      </c>
    </row>
  </sheetData>
  <mergeCells count="1">
    <mergeCell ref="B8:T8"/>
  </mergeCells>
  <conditionalFormatting sqref="G11:G21">
    <cfRule type="containsBlanks" dxfId="333" priority="1">
      <formula>LEN(TRIM(G11))=0</formula>
    </cfRule>
  </conditionalFormatting>
  <dataValidations count="11">
    <dataValidation type="textLength" allowBlank="1" showInputMessage="1" showErrorMessage="1" errorTitle="Entrada no válida" error="Escriba un texto  Maximo 4 Caracteres" promptTitle="Cualquier contenido Maximo 4 Caracteres" sqref="C11:C2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O11:O21">
      <formula1>$G$350815:$G$350816</formula1>
    </dataValidation>
    <dataValidation type="whole" allowBlank="1" showInputMessage="1" showErrorMessage="1" errorTitle="Entrada no válida" error="Por favor escriba un número entero" promptTitle="Escriba un número entero en esta casilla" sqref="S11:S21 D11:D21 M11:M21 Q11:Q2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F11:F21">
      <formula1>$A$350817:$A$350820</formula1>
    </dataValidation>
    <dataValidation type="textLength" allowBlank="1" showInputMessage="1" showErrorMessage="1" errorTitle="Entrada no válida" error="Escriba un texto  Maximo 200 Caracteres" promptTitle="Cualquier contenido Maximo 200 Caracteres" sqref="J11:J21 H11:H2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I11:I21 T11:T21">
      <formula1>$C$350817:$C$350838</formula1>
    </dataValidation>
    <dataValidation type="list" allowBlank="1" showInputMessage="1" showErrorMessage="1" errorTitle="Entrada no válida" error="Por favor seleccione un elemento de la lista" promptTitle="Seleccione un elemento de la lista" sqref="K11:K21">
      <formula1>$D$350815:$D$350819</formula1>
    </dataValidation>
    <dataValidation type="list" allowBlank="1" showInputMessage="1" showErrorMessage="1" errorTitle="Entrada no válida" error="Por favor seleccione un elemento de la lista" promptTitle="Seleccione un elemento de la lista" sqref="L11:L21">
      <formula1>$E$350815:$E$350820</formula1>
    </dataValidation>
    <dataValidation type="list" allowBlank="1" showInputMessage="1" showErrorMessage="1" errorTitle="Entrada no válida" error="Por favor seleccione un elemento de la lista" promptTitle="Seleccione un elemento de la lista" sqref="R11:R21 N11:N21">
      <formula1>$F$350815:$F$350841</formula1>
    </dataValidation>
    <dataValidation type="list" allowBlank="1" showInputMessage="1" showErrorMessage="1" errorTitle="Entrada no válida" error="Por favor seleccione un elemento de la lista" promptTitle="Seleccione un elemento de la lista" sqref="P11:P21">
      <formula1>$H$350815:$H$350821</formula1>
    </dataValidation>
    <dataValidation type="list" allowBlank="1" showInputMessage="1" showErrorMessage="1" errorTitle="Entrada no válida" error="Por favor seleccione un elemento de la lista" promptTitle="Seleccione un elemento de la lista" sqref="G11:G21">
      <formula1>$B$350930:$B$351002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998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8" customWidth="1"/>
    <col min="3" max="3" width="14.5703125" customWidth="1"/>
    <col min="4" max="4" width="15.42578125" customWidth="1"/>
    <col min="5" max="5" width="14.42578125" customWidth="1"/>
    <col min="6" max="6" width="24" customWidth="1"/>
    <col min="7" max="7" width="26" customWidth="1"/>
    <col min="8" max="8" width="27" customWidth="1"/>
    <col min="9" max="9" width="18.140625" customWidth="1"/>
    <col min="10" max="11" width="15.42578125" customWidth="1"/>
    <col min="12" max="13" width="6.85546875" customWidth="1"/>
    <col min="14" max="14" width="18.5703125" customWidth="1"/>
    <col min="15" max="15" width="16.42578125" customWidth="1"/>
    <col min="16" max="16" width="22.140625" customWidth="1"/>
    <col min="17" max="17" width="10.140625" customWidth="1"/>
    <col min="18" max="18" width="12.42578125" customWidth="1"/>
    <col min="19" max="19" width="19" customWidth="1"/>
    <col min="20" max="20" width="23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14202</v>
      </c>
      <c r="D2" s="1" t="s">
        <v>310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235</v>
      </c>
    </row>
    <row r="5" spans="1:20" x14ac:dyDescent="0.25">
      <c r="B5" s="1" t="s">
        <v>6</v>
      </c>
      <c r="C5" s="4">
        <v>43951</v>
      </c>
    </row>
    <row r="6" spans="1:20" x14ac:dyDescent="0.25">
      <c r="B6" s="1" t="s">
        <v>7</v>
      </c>
      <c r="C6" s="1">
        <v>1</v>
      </c>
      <c r="D6" s="1" t="s">
        <v>8</v>
      </c>
    </row>
    <row r="7" spans="1:20" ht="15.75" thickBot="1" x14ac:dyDescent="0.3"/>
    <row r="8" spans="1:20" x14ac:dyDescent="0.25">
      <c r="A8" s="28" t="s">
        <v>9</v>
      </c>
      <c r="B8" s="149" t="s">
        <v>311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</row>
    <row r="9" spans="1:20" x14ac:dyDescent="0.25">
      <c r="A9" s="29"/>
      <c r="B9" s="23"/>
      <c r="C9" s="27">
        <v>4</v>
      </c>
      <c r="D9" s="27">
        <v>8</v>
      </c>
      <c r="E9" s="27">
        <v>12</v>
      </c>
      <c r="F9" s="27">
        <v>16</v>
      </c>
      <c r="G9" s="27">
        <v>20</v>
      </c>
      <c r="H9" s="27">
        <v>24</v>
      </c>
      <c r="I9" s="27">
        <v>28</v>
      </c>
      <c r="J9" s="27">
        <v>32</v>
      </c>
      <c r="K9" s="27">
        <v>36</v>
      </c>
      <c r="L9" s="27">
        <v>40</v>
      </c>
      <c r="M9" s="27">
        <v>44</v>
      </c>
      <c r="N9" s="27">
        <v>46</v>
      </c>
      <c r="O9" s="27">
        <v>47</v>
      </c>
      <c r="P9" s="27">
        <v>48</v>
      </c>
      <c r="Q9" s="27">
        <v>52</v>
      </c>
      <c r="R9" s="27">
        <v>56</v>
      </c>
      <c r="S9" s="27">
        <v>60</v>
      </c>
      <c r="T9" s="30">
        <v>64</v>
      </c>
    </row>
    <row r="10" spans="1:20" ht="33.75" customHeight="1" thickBot="1" x14ac:dyDescent="0.3">
      <c r="A10" s="29"/>
      <c r="B10" s="23"/>
      <c r="C10" s="14" t="s">
        <v>60</v>
      </c>
      <c r="D10" s="14" t="s">
        <v>312</v>
      </c>
      <c r="E10" s="14" t="s">
        <v>62</v>
      </c>
      <c r="F10" s="14" t="s">
        <v>63</v>
      </c>
      <c r="G10" s="14" t="s">
        <v>64</v>
      </c>
      <c r="H10" s="14" t="s">
        <v>313</v>
      </c>
      <c r="I10" s="14" t="s">
        <v>314</v>
      </c>
      <c r="J10" s="18" t="s">
        <v>315</v>
      </c>
      <c r="K10" s="18" t="s">
        <v>316</v>
      </c>
      <c r="L10" s="18" t="s">
        <v>317</v>
      </c>
      <c r="M10" s="18" t="s">
        <v>318</v>
      </c>
      <c r="N10" s="18" t="s">
        <v>319</v>
      </c>
      <c r="O10" s="18" t="s">
        <v>320</v>
      </c>
      <c r="P10" s="18" t="s">
        <v>321</v>
      </c>
      <c r="Q10" s="18" t="s">
        <v>322</v>
      </c>
      <c r="R10" s="18" t="s">
        <v>323</v>
      </c>
      <c r="S10" s="14" t="s">
        <v>22</v>
      </c>
      <c r="T10" s="31" t="s">
        <v>324</v>
      </c>
    </row>
    <row r="11" spans="1:20" x14ac:dyDescent="0.25">
      <c r="A11" s="49">
        <v>1</v>
      </c>
      <c r="B11" s="50" t="s">
        <v>23</v>
      </c>
      <c r="C11" s="51">
        <v>235</v>
      </c>
      <c r="D11" s="52">
        <v>2020</v>
      </c>
      <c r="E11" s="82">
        <v>1324585</v>
      </c>
      <c r="F11" s="172" t="s">
        <v>98</v>
      </c>
      <c r="G11" s="172" t="s">
        <v>154</v>
      </c>
      <c r="H11" s="175" t="s">
        <v>325</v>
      </c>
      <c r="I11" s="177">
        <v>43893</v>
      </c>
      <c r="J11" s="83">
        <v>52263411</v>
      </c>
      <c r="K11" s="178">
        <v>1</v>
      </c>
      <c r="L11" s="52">
        <v>0</v>
      </c>
      <c r="M11" s="52">
        <v>0</v>
      </c>
      <c r="N11" s="179">
        <v>35000000</v>
      </c>
      <c r="O11" s="179">
        <v>0</v>
      </c>
      <c r="P11" s="179">
        <v>21000000</v>
      </c>
      <c r="Q11" s="180"/>
      <c r="R11" s="181">
        <v>44021</v>
      </c>
      <c r="S11" s="172"/>
      <c r="T11" s="55"/>
    </row>
    <row r="12" spans="1:20" x14ac:dyDescent="0.25">
      <c r="A12" s="56">
        <v>2</v>
      </c>
      <c r="B12" s="46" t="s">
        <v>447</v>
      </c>
      <c r="C12" s="57">
        <v>235</v>
      </c>
      <c r="D12" s="47">
        <v>2020</v>
      </c>
      <c r="E12" s="75">
        <v>1371978</v>
      </c>
      <c r="F12" s="173" t="s">
        <v>98</v>
      </c>
      <c r="G12" s="173" t="s">
        <v>154</v>
      </c>
      <c r="H12" s="173" t="s">
        <v>325</v>
      </c>
      <c r="I12" s="182">
        <v>43895</v>
      </c>
      <c r="J12" s="76">
        <v>6768793</v>
      </c>
      <c r="K12" s="183">
        <v>0</v>
      </c>
      <c r="L12" s="47">
        <v>0</v>
      </c>
      <c r="M12" s="47">
        <v>0</v>
      </c>
      <c r="N12" s="184">
        <v>36000000</v>
      </c>
      <c r="O12" s="184">
        <v>0</v>
      </c>
      <c r="P12" s="184">
        <v>29400000</v>
      </c>
      <c r="Q12" s="185"/>
      <c r="R12" s="182">
        <v>43995</v>
      </c>
      <c r="S12" s="173"/>
      <c r="T12" s="58"/>
    </row>
    <row r="13" spans="1:20" x14ac:dyDescent="0.25">
      <c r="A13" s="56">
        <v>3</v>
      </c>
      <c r="B13" s="46" t="s">
        <v>448</v>
      </c>
      <c r="C13" s="57">
        <v>235</v>
      </c>
      <c r="D13" s="47">
        <v>2019</v>
      </c>
      <c r="E13" s="75">
        <v>1128914</v>
      </c>
      <c r="F13" s="173" t="s">
        <v>98</v>
      </c>
      <c r="G13" s="173" t="s">
        <v>154</v>
      </c>
      <c r="H13" s="173" t="s">
        <v>327</v>
      </c>
      <c r="I13" s="182">
        <v>43943</v>
      </c>
      <c r="J13" s="183"/>
      <c r="K13" s="183"/>
      <c r="L13" s="77">
        <v>392</v>
      </c>
      <c r="M13" s="78">
        <v>351</v>
      </c>
      <c r="N13" s="184">
        <v>447138837</v>
      </c>
      <c r="O13" s="184">
        <v>596678</v>
      </c>
      <c r="P13" s="184">
        <v>459896574</v>
      </c>
      <c r="Q13" s="185"/>
      <c r="R13" s="182">
        <v>44081</v>
      </c>
      <c r="S13" s="183"/>
      <c r="T13" s="21"/>
    </row>
    <row r="14" spans="1:20" ht="15.75" thickBot="1" x14ac:dyDescent="0.3">
      <c r="A14" s="59">
        <v>4</v>
      </c>
      <c r="B14" s="60" t="s">
        <v>449</v>
      </c>
      <c r="C14" s="61">
        <v>235</v>
      </c>
      <c r="D14" s="48">
        <v>2019</v>
      </c>
      <c r="E14" s="84">
        <v>91</v>
      </c>
      <c r="F14" s="174" t="s">
        <v>98</v>
      </c>
      <c r="G14" s="174" t="s">
        <v>154</v>
      </c>
      <c r="H14" s="176" t="s">
        <v>329</v>
      </c>
      <c r="I14" s="186">
        <v>43951</v>
      </c>
      <c r="J14" s="187"/>
      <c r="K14" s="187"/>
      <c r="L14" s="48">
        <v>0</v>
      </c>
      <c r="M14" s="48">
        <v>0</v>
      </c>
      <c r="N14" s="85">
        <v>205000000</v>
      </c>
      <c r="O14" s="85">
        <v>0</v>
      </c>
      <c r="P14" s="85">
        <v>205000000</v>
      </c>
      <c r="Q14" s="188">
        <v>75</v>
      </c>
      <c r="R14" s="186">
        <v>44029</v>
      </c>
      <c r="S14" s="187"/>
      <c r="T14" s="64"/>
    </row>
    <row r="350927" spans="1:4" x14ac:dyDescent="0.25">
      <c r="A350927" t="s">
        <v>89</v>
      </c>
      <c r="B350927" t="s">
        <v>90</v>
      </c>
      <c r="C350927" t="s">
        <v>325</v>
      </c>
      <c r="D350927" t="s">
        <v>326</v>
      </c>
    </row>
    <row r="350928" spans="1:4" x14ac:dyDescent="0.25">
      <c r="A350928" t="s">
        <v>98</v>
      </c>
      <c r="B350928" t="s">
        <v>99</v>
      </c>
      <c r="C350928" t="s">
        <v>327</v>
      </c>
      <c r="D350928" t="s">
        <v>328</v>
      </c>
    </row>
    <row r="350929" spans="1:4" x14ac:dyDescent="0.25">
      <c r="A350929" t="s">
        <v>109</v>
      </c>
      <c r="B350929" t="s">
        <v>110</v>
      </c>
      <c r="C350929" t="s">
        <v>329</v>
      </c>
      <c r="D350929" t="s">
        <v>330</v>
      </c>
    </row>
    <row r="350930" spans="1:4" x14ac:dyDescent="0.25">
      <c r="B350930" t="s">
        <v>120</v>
      </c>
      <c r="C350930" t="s">
        <v>331</v>
      </c>
      <c r="D350930" t="s">
        <v>332</v>
      </c>
    </row>
    <row r="350931" spans="1:4" x14ac:dyDescent="0.25">
      <c r="B350931" t="s">
        <v>130</v>
      </c>
      <c r="C350931" t="s">
        <v>333</v>
      </c>
      <c r="D350931" t="s">
        <v>334</v>
      </c>
    </row>
    <row r="350932" spans="1:4" x14ac:dyDescent="0.25">
      <c r="B350932" t="s">
        <v>137</v>
      </c>
      <c r="C350932" t="s">
        <v>335</v>
      </c>
      <c r="D350932" t="s">
        <v>336</v>
      </c>
    </row>
    <row r="350933" spans="1:4" x14ac:dyDescent="0.25">
      <c r="B350933" t="s">
        <v>143</v>
      </c>
      <c r="D350933" t="s">
        <v>337</v>
      </c>
    </row>
    <row r="350934" spans="1:4" x14ac:dyDescent="0.25">
      <c r="B350934" t="s">
        <v>147</v>
      </c>
      <c r="D350934" t="s">
        <v>338</v>
      </c>
    </row>
    <row r="350935" spans="1:4" x14ac:dyDescent="0.25">
      <c r="B350935" t="s">
        <v>151</v>
      </c>
      <c r="D350935" t="s">
        <v>339</v>
      </c>
    </row>
    <row r="350936" spans="1:4" x14ac:dyDescent="0.25">
      <c r="B350936" t="s">
        <v>154</v>
      </c>
      <c r="D350936" t="s">
        <v>340</v>
      </c>
    </row>
    <row r="350937" spans="1:4" x14ac:dyDescent="0.25">
      <c r="B350937" t="s">
        <v>156</v>
      </c>
      <c r="D350937" t="s">
        <v>341</v>
      </c>
    </row>
    <row r="350938" spans="1:4" x14ac:dyDescent="0.25">
      <c r="B350938" t="s">
        <v>158</v>
      </c>
      <c r="D350938" t="s">
        <v>342</v>
      </c>
    </row>
    <row r="350939" spans="1:4" x14ac:dyDescent="0.25">
      <c r="B350939" t="s">
        <v>160</v>
      </c>
      <c r="D350939" t="s">
        <v>343</v>
      </c>
    </row>
    <row r="350940" spans="1:4" x14ac:dyDescent="0.25">
      <c r="B350940" t="s">
        <v>162</v>
      </c>
      <c r="D350940" t="s">
        <v>344</v>
      </c>
    </row>
    <row r="350941" spans="1:4" x14ac:dyDescent="0.25">
      <c r="B350941" t="s">
        <v>164</v>
      </c>
      <c r="D350941" t="s">
        <v>345</v>
      </c>
    </row>
    <row r="350942" spans="1:4" x14ac:dyDescent="0.25">
      <c r="B350942" t="s">
        <v>166</v>
      </c>
      <c r="D350942" t="s">
        <v>346</v>
      </c>
    </row>
    <row r="350943" spans="1:4" x14ac:dyDescent="0.25">
      <c r="B350943" t="s">
        <v>168</v>
      </c>
      <c r="D350943" t="s">
        <v>347</v>
      </c>
    </row>
    <row r="350944" spans="1:4" x14ac:dyDescent="0.25">
      <c r="B350944" t="s">
        <v>170</v>
      </c>
      <c r="D350944" t="s">
        <v>348</v>
      </c>
    </row>
    <row r="350945" spans="2:4" x14ac:dyDescent="0.25">
      <c r="B350945" t="s">
        <v>172</v>
      </c>
      <c r="D350945" t="s">
        <v>349</v>
      </c>
    </row>
    <row r="350946" spans="2:4" x14ac:dyDescent="0.25">
      <c r="B350946" t="s">
        <v>174</v>
      </c>
      <c r="D350946" t="s">
        <v>350</v>
      </c>
    </row>
    <row r="350947" spans="2:4" x14ac:dyDescent="0.25">
      <c r="B350947" t="s">
        <v>176</v>
      </c>
      <c r="D350947" t="s">
        <v>351</v>
      </c>
    </row>
    <row r="350948" spans="2:4" x14ac:dyDescent="0.25">
      <c r="B350948" t="s">
        <v>178</v>
      </c>
      <c r="D350948" t="s">
        <v>352</v>
      </c>
    </row>
    <row r="350949" spans="2:4" x14ac:dyDescent="0.25">
      <c r="B350949" t="s">
        <v>180</v>
      </c>
      <c r="D350949" t="s">
        <v>353</v>
      </c>
    </row>
    <row r="350950" spans="2:4" x14ac:dyDescent="0.25">
      <c r="B350950" t="s">
        <v>182</v>
      </c>
      <c r="D350950" t="s">
        <v>354</v>
      </c>
    </row>
    <row r="350951" spans="2:4" x14ac:dyDescent="0.25">
      <c r="B350951" t="s">
        <v>183</v>
      </c>
      <c r="D350951" t="s">
        <v>355</v>
      </c>
    </row>
    <row r="350952" spans="2:4" x14ac:dyDescent="0.25">
      <c r="B350952" t="s">
        <v>184</v>
      </c>
      <c r="D350952" t="s">
        <v>356</v>
      </c>
    </row>
    <row r="350953" spans="2:4" x14ac:dyDescent="0.25">
      <c r="B350953" t="s">
        <v>185</v>
      </c>
    </row>
    <row r="350954" spans="2:4" x14ac:dyDescent="0.25">
      <c r="B350954" t="s">
        <v>186</v>
      </c>
    </row>
    <row r="350955" spans="2:4" x14ac:dyDescent="0.25">
      <c r="B350955" t="s">
        <v>187</v>
      </c>
    </row>
    <row r="350956" spans="2:4" x14ac:dyDescent="0.25">
      <c r="B350956" t="s">
        <v>188</v>
      </c>
    </row>
    <row r="350957" spans="2:4" x14ac:dyDescent="0.25">
      <c r="B350957" t="s">
        <v>189</v>
      </c>
    </row>
    <row r="350958" spans="2:4" x14ac:dyDescent="0.25">
      <c r="B350958" t="s">
        <v>190</v>
      </c>
    </row>
    <row r="350959" spans="2:4" x14ac:dyDescent="0.25">
      <c r="B350959" t="s">
        <v>191</v>
      </c>
    </row>
    <row r="350960" spans="2:4" x14ac:dyDescent="0.25">
      <c r="B350960" t="s">
        <v>192</v>
      </c>
    </row>
    <row r="350961" spans="2:2" x14ac:dyDescent="0.25">
      <c r="B350961" t="s">
        <v>193</v>
      </c>
    </row>
    <row r="350962" spans="2:2" x14ac:dyDescent="0.25">
      <c r="B350962" t="s">
        <v>194</v>
      </c>
    </row>
    <row r="350963" spans="2:2" x14ac:dyDescent="0.25">
      <c r="B350963" t="s">
        <v>195</v>
      </c>
    </row>
    <row r="350964" spans="2:2" x14ac:dyDescent="0.25">
      <c r="B350964" t="s">
        <v>196</v>
      </c>
    </row>
    <row r="350965" spans="2:2" x14ac:dyDescent="0.25">
      <c r="B350965" t="s">
        <v>197</v>
      </c>
    </row>
    <row r="350966" spans="2:2" x14ac:dyDescent="0.25">
      <c r="B350966" t="s">
        <v>198</v>
      </c>
    </row>
    <row r="350967" spans="2:2" x14ac:dyDescent="0.25">
      <c r="B350967" t="s">
        <v>199</v>
      </c>
    </row>
    <row r="350968" spans="2:2" x14ac:dyDescent="0.25">
      <c r="B350968" t="s">
        <v>200</v>
      </c>
    </row>
    <row r="350969" spans="2:2" x14ac:dyDescent="0.25">
      <c r="B350969" t="s">
        <v>201</v>
      </c>
    </row>
    <row r="350970" spans="2:2" x14ac:dyDescent="0.25">
      <c r="B350970" t="s">
        <v>202</v>
      </c>
    </row>
    <row r="350971" spans="2:2" x14ac:dyDescent="0.25">
      <c r="B350971" t="s">
        <v>203</v>
      </c>
    </row>
    <row r="350972" spans="2:2" x14ac:dyDescent="0.25">
      <c r="B350972" t="s">
        <v>204</v>
      </c>
    </row>
    <row r="350973" spans="2:2" x14ac:dyDescent="0.25">
      <c r="B350973" t="s">
        <v>205</v>
      </c>
    </row>
    <row r="350974" spans="2:2" x14ac:dyDescent="0.25">
      <c r="B350974" t="s">
        <v>206</v>
      </c>
    </row>
    <row r="350975" spans="2:2" x14ac:dyDescent="0.25">
      <c r="B350975" t="s">
        <v>207</v>
      </c>
    </row>
    <row r="350976" spans="2:2" x14ac:dyDescent="0.25">
      <c r="B350976" t="s">
        <v>208</v>
      </c>
    </row>
    <row r="350977" spans="2:2" x14ac:dyDescent="0.25">
      <c r="B350977" t="s">
        <v>209</v>
      </c>
    </row>
    <row r="350978" spans="2:2" x14ac:dyDescent="0.25">
      <c r="B350978" t="s">
        <v>210</v>
      </c>
    </row>
    <row r="350979" spans="2:2" x14ac:dyDescent="0.25">
      <c r="B350979" t="s">
        <v>211</v>
      </c>
    </row>
    <row r="350980" spans="2:2" x14ac:dyDescent="0.25">
      <c r="B350980" t="s">
        <v>212</v>
      </c>
    </row>
    <row r="350981" spans="2:2" x14ac:dyDescent="0.25">
      <c r="B350981" t="s">
        <v>213</v>
      </c>
    </row>
    <row r="350982" spans="2:2" x14ac:dyDescent="0.25">
      <c r="B350982" t="s">
        <v>214</v>
      </c>
    </row>
    <row r="350983" spans="2:2" x14ac:dyDescent="0.25">
      <c r="B350983" t="s">
        <v>215</v>
      </c>
    </row>
    <row r="350984" spans="2:2" x14ac:dyDescent="0.25">
      <c r="B350984" t="s">
        <v>216</v>
      </c>
    </row>
    <row r="350985" spans="2:2" x14ac:dyDescent="0.25">
      <c r="B350985" t="s">
        <v>217</v>
      </c>
    </row>
    <row r="350986" spans="2:2" x14ac:dyDescent="0.25">
      <c r="B350986" t="s">
        <v>218</v>
      </c>
    </row>
    <row r="350987" spans="2:2" x14ac:dyDescent="0.25">
      <c r="B350987" t="s">
        <v>219</v>
      </c>
    </row>
    <row r="350988" spans="2:2" x14ac:dyDescent="0.25">
      <c r="B350988" t="s">
        <v>220</v>
      </c>
    </row>
    <row r="350989" spans="2:2" x14ac:dyDescent="0.25">
      <c r="B350989" t="s">
        <v>221</v>
      </c>
    </row>
    <row r="350990" spans="2:2" x14ac:dyDescent="0.25">
      <c r="B350990" t="s">
        <v>222</v>
      </c>
    </row>
    <row r="350991" spans="2:2" x14ac:dyDescent="0.25">
      <c r="B350991" t="s">
        <v>223</v>
      </c>
    </row>
    <row r="350992" spans="2:2" x14ac:dyDescent="0.25">
      <c r="B350992" t="s">
        <v>224</v>
      </c>
    </row>
    <row r="350993" spans="2:2" x14ac:dyDescent="0.25">
      <c r="B350993" t="s">
        <v>225</v>
      </c>
    </row>
    <row r="350994" spans="2:2" x14ac:dyDescent="0.25">
      <c r="B350994" t="s">
        <v>226</v>
      </c>
    </row>
    <row r="350995" spans="2:2" x14ac:dyDescent="0.25">
      <c r="B350995" t="s">
        <v>227</v>
      </c>
    </row>
    <row r="350996" spans="2:2" x14ac:dyDescent="0.25">
      <c r="B350996" t="s">
        <v>228</v>
      </c>
    </row>
    <row r="350997" spans="2:2" x14ac:dyDescent="0.25">
      <c r="B350997" t="s">
        <v>229</v>
      </c>
    </row>
    <row r="350998" spans="2:2" x14ac:dyDescent="0.25">
      <c r="B350998" t="s">
        <v>230</v>
      </c>
    </row>
  </sheetData>
  <mergeCells count="1">
    <mergeCell ref="B8:T8"/>
  </mergeCells>
  <dataValidations count="9">
    <dataValidation type="textLength" allowBlank="1" showInputMessage="1" showErrorMessage="1" errorTitle="Entrada no válida" error="Escriba un texto  Maximo 3000 Caracteres" promptTitle="Cualquier contenido Maximo 3000 Caracteres" sqref="S11:S12">
      <formula1>0</formula1>
      <formula2>3000</formula2>
    </dataValidation>
    <dataValidation type="textLength" allowBlank="1" showInputMessage="1" showErrorMessage="1" errorTitle="Entrada no válida" error="Escriba un texto  Maximo 4 Caracteres" promptTitle="Cualquier contenido Maximo 4 Caracteres" sqref="C11:C14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4">
      <formula1>$A$350926:$A$350929</formula1>
    </dataValidation>
    <dataValidation type="list" allowBlank="1" showInputMessage="1" showErrorMessage="1" errorTitle="Entrada no válida" error="Por favor seleccione un elemento de la lista" promptTitle="Seleccione un elemento de la lista" sqref="H11:H14">
      <formula1>$C$350926:$C$350932</formula1>
    </dataValidation>
    <dataValidation type="list" allowBlank="1" showInputMessage="1" showErrorMessage="1" errorTitle="Entrada no válida" error="Por favor seleccione un elemento de la lista" promptTitle="Seleccione un elemento de la lista" sqref="G14">
      <formula1>$B$350925:$B$350997</formula1>
    </dataValidation>
    <dataValidation type="list" allowBlank="1" showInputMessage="1" showErrorMessage="1" errorTitle="Entrada no válida" error="Por favor seleccione un elemento de la lista" promptTitle="Seleccione un elemento de la lista" sqref="F11:F12">
      <formula1>$A$351126:$A$351129</formula1>
    </dataValidation>
    <dataValidation type="list" allowBlank="1" showInputMessage="1" showErrorMessage="1" errorTitle="Entrada no válida" error="Por favor seleccione un elemento de la lista" promptTitle="Seleccione un elemento de la lista" sqref="G11:G12">
      <formula1>$B$351126:$B$351198</formula1>
    </dataValidation>
    <dataValidation type="list" allowBlank="1" showInputMessage="1" showErrorMessage="1" errorTitle="Entrada no válida" error="Por favor seleccione un elemento de la lista" promptTitle="Seleccione un elemento de la lista" sqref="G13">
      <formula1>$C$350349:$C$350421</formula1>
    </dataValidation>
    <dataValidation type="list" allowBlank="1" showInputMessage="1" showErrorMessage="1" errorTitle="Entrada no válida" error="Por favor seleccione un elemento de la lista" promptTitle="Seleccione un elemento de la lista" sqref="F13">
      <formula1>$B$350349:$B$350352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993"/>
  <sheetViews>
    <sheetView zoomScale="90" zoomScaleNormal="90" workbookViewId="0">
      <selection activeCell="B10" sqref="B10"/>
    </sheetView>
  </sheetViews>
  <sheetFormatPr baseColWidth="10" defaultColWidth="9.140625" defaultRowHeight="15" x14ac:dyDescent="0.25"/>
  <cols>
    <col min="2" max="2" width="16" customWidth="1"/>
    <col min="3" max="3" width="19.140625" customWidth="1"/>
    <col min="4" max="4" width="20.28515625" customWidth="1"/>
    <col min="5" max="5" width="27" customWidth="1"/>
    <col min="6" max="6" width="24" customWidth="1"/>
    <col min="7" max="7" width="26" customWidth="1"/>
    <col min="8" max="8" width="36" customWidth="1"/>
    <col min="9" max="9" width="21.28515625" customWidth="1"/>
    <col min="10" max="10" width="25" customWidth="1"/>
    <col min="11" max="11" width="21" customWidth="1"/>
    <col min="12" max="12" width="19" customWidth="1"/>
    <col min="13" max="13" width="23" customWidth="1"/>
    <col min="15" max="256" width="8" hidden="1"/>
  </cols>
  <sheetData>
    <row r="1" spans="1:13" x14ac:dyDescent="0.25">
      <c r="B1" s="1" t="s">
        <v>0</v>
      </c>
      <c r="C1" s="1">
        <v>50</v>
      </c>
      <c r="D1" s="1" t="s">
        <v>1</v>
      </c>
    </row>
    <row r="2" spans="1:13" x14ac:dyDescent="0.25">
      <c r="B2" s="1" t="s">
        <v>2</v>
      </c>
      <c r="C2" s="1">
        <v>14203</v>
      </c>
      <c r="D2" s="1" t="s">
        <v>357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4" t="s">
        <v>472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147" t="s">
        <v>358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1:13" ht="15.75" thickBot="1" x14ac:dyDescent="0.3">
      <c r="C10" s="14" t="s">
        <v>60</v>
      </c>
      <c r="D10" s="14" t="s">
        <v>61</v>
      </c>
      <c r="E10" s="14" t="s">
        <v>62</v>
      </c>
      <c r="F10" s="14" t="s">
        <v>63</v>
      </c>
      <c r="G10" s="14" t="s">
        <v>64</v>
      </c>
      <c r="H10" s="14" t="s">
        <v>359</v>
      </c>
      <c r="I10" s="14" t="s">
        <v>360</v>
      </c>
      <c r="J10" s="14" t="s">
        <v>361</v>
      </c>
      <c r="K10" s="14" t="s">
        <v>362</v>
      </c>
      <c r="L10" s="14" t="s">
        <v>22</v>
      </c>
      <c r="M10" s="14" t="s">
        <v>324</v>
      </c>
    </row>
    <row r="11" spans="1:13" x14ac:dyDescent="0.25">
      <c r="A11" s="15">
        <v>1</v>
      </c>
      <c r="B11" s="71" t="s">
        <v>23</v>
      </c>
      <c r="C11" s="189">
        <v>235</v>
      </c>
      <c r="D11" s="96">
        <v>2020</v>
      </c>
      <c r="E11" s="53">
        <v>1360343</v>
      </c>
      <c r="F11" s="65" t="s">
        <v>98</v>
      </c>
      <c r="G11" s="65" t="s">
        <v>154</v>
      </c>
      <c r="H11" s="65" t="s">
        <v>366</v>
      </c>
      <c r="I11" s="97">
        <v>43909</v>
      </c>
      <c r="J11" s="53">
        <v>1360343</v>
      </c>
      <c r="K11" s="22"/>
      <c r="L11" s="65"/>
      <c r="M11" s="79"/>
    </row>
    <row r="12" spans="1:13" x14ac:dyDescent="0.25">
      <c r="A12" s="16">
        <v>2</v>
      </c>
      <c r="B12" s="93" t="s">
        <v>447</v>
      </c>
      <c r="C12" s="163">
        <v>235</v>
      </c>
      <c r="D12" s="98">
        <v>2019</v>
      </c>
      <c r="E12" s="99" t="s">
        <v>514</v>
      </c>
      <c r="F12" s="88" t="s">
        <v>98</v>
      </c>
      <c r="G12" s="80" t="s">
        <v>154</v>
      </c>
      <c r="H12" s="80" t="s">
        <v>364</v>
      </c>
      <c r="I12" s="100">
        <v>43945</v>
      </c>
      <c r="J12" s="99" t="s">
        <v>514</v>
      </c>
      <c r="K12" s="101">
        <v>30</v>
      </c>
      <c r="L12" s="93"/>
      <c r="M12" s="81"/>
    </row>
    <row r="13" spans="1:13" x14ac:dyDescent="0.25">
      <c r="A13" s="16">
        <v>3</v>
      </c>
      <c r="B13" s="93" t="s">
        <v>448</v>
      </c>
      <c r="C13" s="163">
        <v>235</v>
      </c>
      <c r="D13" s="98">
        <v>2020</v>
      </c>
      <c r="E13" s="87">
        <v>1384502</v>
      </c>
      <c r="F13" s="90" t="s">
        <v>98</v>
      </c>
      <c r="G13" s="69" t="s">
        <v>154</v>
      </c>
      <c r="H13" s="69" t="s">
        <v>366</v>
      </c>
      <c r="I13" s="100">
        <v>43948</v>
      </c>
      <c r="J13" s="102">
        <v>1384502</v>
      </c>
      <c r="K13" s="92"/>
      <c r="L13" s="69"/>
      <c r="M13" s="81"/>
    </row>
    <row r="14" spans="1:13" x14ac:dyDescent="0.25">
      <c r="A14" s="16">
        <v>4</v>
      </c>
      <c r="B14" s="93" t="s">
        <v>449</v>
      </c>
      <c r="C14" s="163">
        <v>235</v>
      </c>
      <c r="D14" s="98">
        <v>2020</v>
      </c>
      <c r="E14" s="87">
        <v>1321114</v>
      </c>
      <c r="F14" s="90" t="s">
        <v>98</v>
      </c>
      <c r="G14" s="69" t="s">
        <v>154</v>
      </c>
      <c r="H14" s="69" t="s">
        <v>366</v>
      </c>
      <c r="I14" s="100">
        <v>43948</v>
      </c>
      <c r="J14" s="102">
        <v>1321114</v>
      </c>
      <c r="K14" s="92"/>
      <c r="L14" s="69"/>
      <c r="M14" s="81"/>
    </row>
    <row r="15" spans="1:13" x14ac:dyDescent="0.25">
      <c r="A15" s="16">
        <v>5</v>
      </c>
      <c r="B15" s="93" t="s">
        <v>450</v>
      </c>
      <c r="C15" s="163">
        <v>235</v>
      </c>
      <c r="D15" s="98">
        <v>2020</v>
      </c>
      <c r="E15" s="102">
        <v>1314854</v>
      </c>
      <c r="F15" s="89" t="s">
        <v>98</v>
      </c>
      <c r="G15" s="89" t="s">
        <v>154</v>
      </c>
      <c r="H15" s="69" t="s">
        <v>366</v>
      </c>
      <c r="I15" s="100">
        <v>43948</v>
      </c>
      <c r="J15" s="102">
        <v>1314854</v>
      </c>
      <c r="K15" s="92"/>
      <c r="L15" s="69"/>
      <c r="M15" s="81"/>
    </row>
    <row r="16" spans="1:13" x14ac:dyDescent="0.25">
      <c r="A16" s="16">
        <v>6</v>
      </c>
      <c r="B16" s="93" t="s">
        <v>451</v>
      </c>
      <c r="C16" s="163">
        <v>235</v>
      </c>
      <c r="D16" s="98">
        <v>2020</v>
      </c>
      <c r="E16" s="102">
        <v>1314359</v>
      </c>
      <c r="F16" s="69" t="s">
        <v>98</v>
      </c>
      <c r="G16" s="69" t="s">
        <v>154</v>
      </c>
      <c r="H16" s="69" t="s">
        <v>366</v>
      </c>
      <c r="I16" s="100">
        <v>43948</v>
      </c>
      <c r="J16" s="102">
        <v>1314359</v>
      </c>
      <c r="K16" s="103"/>
      <c r="L16" s="69"/>
      <c r="M16" s="81"/>
    </row>
    <row r="17" spans="1:13" s="41" customFormat="1" x14ac:dyDescent="0.25">
      <c r="A17" s="16">
        <v>7</v>
      </c>
      <c r="B17" s="93" t="s">
        <v>452</v>
      </c>
      <c r="C17" s="163">
        <v>235</v>
      </c>
      <c r="D17" s="98">
        <v>2020</v>
      </c>
      <c r="E17" s="102">
        <v>1336536</v>
      </c>
      <c r="F17" s="69" t="s">
        <v>98</v>
      </c>
      <c r="G17" s="69" t="s">
        <v>154</v>
      </c>
      <c r="H17" s="69" t="s">
        <v>366</v>
      </c>
      <c r="I17" s="100">
        <v>43948</v>
      </c>
      <c r="J17" s="102">
        <v>1336536</v>
      </c>
      <c r="K17" s="92"/>
      <c r="L17" s="69"/>
      <c r="M17" s="81"/>
    </row>
    <row r="18" spans="1:13" x14ac:dyDescent="0.25">
      <c r="A18" s="16">
        <v>8</v>
      </c>
      <c r="B18" s="93" t="s">
        <v>453</v>
      </c>
      <c r="C18" s="163">
        <v>235</v>
      </c>
      <c r="D18" s="98">
        <v>2020</v>
      </c>
      <c r="E18" s="102">
        <v>1451681</v>
      </c>
      <c r="F18" s="90" t="s">
        <v>98</v>
      </c>
      <c r="G18" s="91" t="s">
        <v>154</v>
      </c>
      <c r="H18" s="69" t="s">
        <v>369</v>
      </c>
      <c r="I18" s="100">
        <v>43936</v>
      </c>
      <c r="J18" s="102">
        <v>1451681</v>
      </c>
      <c r="K18" s="94"/>
      <c r="L18" s="94"/>
      <c r="M18" s="21"/>
    </row>
    <row r="19" spans="1:13" x14ac:dyDescent="0.25">
      <c r="A19" s="16">
        <v>9</v>
      </c>
      <c r="B19" s="93" t="s">
        <v>454</v>
      </c>
      <c r="C19" s="163">
        <v>235</v>
      </c>
      <c r="D19" s="98">
        <v>2020</v>
      </c>
      <c r="E19" s="102">
        <v>1451663</v>
      </c>
      <c r="F19" s="90" t="s">
        <v>98</v>
      </c>
      <c r="G19" s="91" t="s">
        <v>154</v>
      </c>
      <c r="H19" s="69" t="s">
        <v>369</v>
      </c>
      <c r="I19" s="100">
        <v>43936</v>
      </c>
      <c r="J19" s="102">
        <v>1451663</v>
      </c>
      <c r="K19" s="94"/>
      <c r="L19" s="94"/>
      <c r="M19" s="21"/>
    </row>
    <row r="20" spans="1:13" x14ac:dyDescent="0.25">
      <c r="A20" s="16">
        <v>10</v>
      </c>
      <c r="B20" s="93" t="s">
        <v>455</v>
      </c>
      <c r="C20" s="163">
        <v>235</v>
      </c>
      <c r="D20" s="98">
        <v>2020</v>
      </c>
      <c r="E20" s="102">
        <v>1443641</v>
      </c>
      <c r="F20" s="88" t="s">
        <v>98</v>
      </c>
      <c r="G20" s="95" t="s">
        <v>154</v>
      </c>
      <c r="H20" s="69" t="s">
        <v>369</v>
      </c>
      <c r="I20" s="100">
        <v>43936</v>
      </c>
      <c r="J20" s="102">
        <v>1443641</v>
      </c>
      <c r="K20" s="94"/>
      <c r="L20" s="94"/>
      <c r="M20" s="21"/>
    </row>
    <row r="21" spans="1:13" x14ac:dyDescent="0.25">
      <c r="A21" s="16">
        <v>11</v>
      </c>
      <c r="B21" s="93" t="s">
        <v>456</v>
      </c>
      <c r="C21" s="163">
        <v>235</v>
      </c>
      <c r="D21" s="98">
        <v>2020</v>
      </c>
      <c r="E21" s="70">
        <v>1524053</v>
      </c>
      <c r="F21" s="69" t="s">
        <v>98</v>
      </c>
      <c r="G21" s="69" t="s">
        <v>154</v>
      </c>
      <c r="H21" s="69" t="s">
        <v>371</v>
      </c>
      <c r="I21" s="100"/>
      <c r="J21" s="70">
        <v>1524053</v>
      </c>
      <c r="K21" s="94"/>
      <c r="L21" s="94" t="s">
        <v>519</v>
      </c>
      <c r="M21" s="21"/>
    </row>
    <row r="22" spans="1:13" x14ac:dyDescent="0.25">
      <c r="A22" s="16">
        <v>12</v>
      </c>
      <c r="B22" s="93" t="s">
        <v>457</v>
      </c>
      <c r="C22" s="163">
        <v>235</v>
      </c>
      <c r="D22" s="98">
        <v>2020</v>
      </c>
      <c r="E22" s="70">
        <v>1493818</v>
      </c>
      <c r="F22" s="69" t="s">
        <v>98</v>
      </c>
      <c r="G22" s="69" t="s">
        <v>154</v>
      </c>
      <c r="H22" s="69" t="s">
        <v>369</v>
      </c>
      <c r="I22" s="100">
        <v>43941</v>
      </c>
      <c r="J22" s="70">
        <v>1493818</v>
      </c>
      <c r="K22" s="94"/>
      <c r="L22" s="94"/>
      <c r="M22" s="21"/>
    </row>
    <row r="23" spans="1:13" x14ac:dyDescent="0.25">
      <c r="A23" s="16">
        <v>13</v>
      </c>
      <c r="B23" s="93" t="s">
        <v>458</v>
      </c>
      <c r="C23" s="163">
        <v>235</v>
      </c>
      <c r="D23" s="98">
        <v>2020</v>
      </c>
      <c r="E23" s="70">
        <v>1493003</v>
      </c>
      <c r="F23" s="69" t="s">
        <v>98</v>
      </c>
      <c r="G23" s="69" t="s">
        <v>154</v>
      </c>
      <c r="H23" s="69" t="s">
        <v>369</v>
      </c>
      <c r="I23" s="100">
        <v>43943</v>
      </c>
      <c r="J23" s="70">
        <v>1493003</v>
      </c>
      <c r="K23" s="94"/>
      <c r="L23" s="94"/>
      <c r="M23" s="21"/>
    </row>
    <row r="24" spans="1:13" x14ac:dyDescent="0.25">
      <c r="A24" s="16">
        <v>14</v>
      </c>
      <c r="B24" s="93" t="s">
        <v>459</v>
      </c>
      <c r="C24" s="163">
        <v>235</v>
      </c>
      <c r="D24" s="98">
        <v>2020</v>
      </c>
      <c r="E24" s="70">
        <v>1505200</v>
      </c>
      <c r="F24" s="69" t="s">
        <v>98</v>
      </c>
      <c r="G24" s="69" t="s">
        <v>158</v>
      </c>
      <c r="H24" s="69" t="s">
        <v>369</v>
      </c>
      <c r="I24" s="100">
        <v>43945</v>
      </c>
      <c r="J24" s="70">
        <v>1505200</v>
      </c>
      <c r="K24" s="94"/>
      <c r="L24" s="94"/>
      <c r="M24" s="21"/>
    </row>
    <row r="25" spans="1:13" x14ac:dyDescent="0.25">
      <c r="A25" s="16">
        <v>15</v>
      </c>
      <c r="B25" s="93" t="s">
        <v>460</v>
      </c>
      <c r="C25" s="163">
        <v>235</v>
      </c>
      <c r="D25" s="98">
        <v>2020</v>
      </c>
      <c r="E25" s="70">
        <v>1494711</v>
      </c>
      <c r="F25" s="69" t="s">
        <v>98</v>
      </c>
      <c r="G25" s="69" t="s">
        <v>154</v>
      </c>
      <c r="H25" s="69" t="s">
        <v>369</v>
      </c>
      <c r="I25" s="100">
        <v>43951</v>
      </c>
      <c r="J25" s="70">
        <v>1494711</v>
      </c>
      <c r="K25" s="94"/>
      <c r="L25" s="94"/>
      <c r="M25" s="21"/>
    </row>
    <row r="26" spans="1:13" x14ac:dyDescent="0.25">
      <c r="A26" s="16">
        <v>16</v>
      </c>
      <c r="B26" s="93" t="s">
        <v>461</v>
      </c>
      <c r="C26" s="163">
        <v>235</v>
      </c>
      <c r="D26" s="98">
        <v>2020</v>
      </c>
      <c r="E26" s="70">
        <v>1521324</v>
      </c>
      <c r="F26" s="69" t="s">
        <v>98</v>
      </c>
      <c r="G26" s="69" t="s">
        <v>158</v>
      </c>
      <c r="H26" s="69" t="s">
        <v>371</v>
      </c>
      <c r="I26" s="100"/>
      <c r="J26" s="70">
        <v>1521324</v>
      </c>
      <c r="K26" s="94"/>
      <c r="L26" s="94" t="s">
        <v>519</v>
      </c>
      <c r="M26" s="21"/>
    </row>
    <row r="27" spans="1:13" x14ac:dyDescent="0.25">
      <c r="A27" s="16">
        <v>17</v>
      </c>
      <c r="B27" s="93" t="s">
        <v>462</v>
      </c>
      <c r="C27" s="163">
        <v>235</v>
      </c>
      <c r="D27" s="98">
        <v>2020</v>
      </c>
      <c r="E27" s="70">
        <v>1489947</v>
      </c>
      <c r="F27" s="69" t="s">
        <v>98</v>
      </c>
      <c r="G27" s="69" t="s">
        <v>154</v>
      </c>
      <c r="H27" s="69" t="s">
        <v>369</v>
      </c>
      <c r="I27" s="100">
        <v>43937</v>
      </c>
      <c r="J27" s="70">
        <v>1489947</v>
      </c>
      <c r="K27" s="94"/>
      <c r="L27" s="94"/>
      <c r="M27" s="21"/>
    </row>
    <row r="28" spans="1:13" x14ac:dyDescent="0.25">
      <c r="A28" s="16">
        <v>18</v>
      </c>
      <c r="B28" s="93" t="s">
        <v>463</v>
      </c>
      <c r="C28" s="163">
        <v>235</v>
      </c>
      <c r="D28" s="98">
        <v>2020</v>
      </c>
      <c r="E28" s="70">
        <v>1494126</v>
      </c>
      <c r="F28" s="69" t="s">
        <v>98</v>
      </c>
      <c r="G28" s="69" t="s">
        <v>154</v>
      </c>
      <c r="H28" s="69" t="s">
        <v>371</v>
      </c>
      <c r="I28" s="100"/>
      <c r="J28" s="70">
        <v>1494126</v>
      </c>
      <c r="K28" s="94"/>
      <c r="L28" s="94" t="s">
        <v>519</v>
      </c>
      <c r="M28" s="21"/>
    </row>
    <row r="29" spans="1:13" x14ac:dyDescent="0.25">
      <c r="A29" s="16">
        <v>19</v>
      </c>
      <c r="B29" s="93" t="s">
        <v>464</v>
      </c>
      <c r="C29" s="163">
        <v>235</v>
      </c>
      <c r="D29" s="98">
        <v>2020</v>
      </c>
      <c r="E29" s="70">
        <v>1538169</v>
      </c>
      <c r="F29" s="69" t="s">
        <v>98</v>
      </c>
      <c r="G29" s="69" t="s">
        <v>154</v>
      </c>
      <c r="H29" s="69" t="s">
        <v>371</v>
      </c>
      <c r="I29" s="100"/>
      <c r="J29" s="70">
        <v>1538169</v>
      </c>
      <c r="K29" s="94"/>
      <c r="L29" s="94" t="s">
        <v>519</v>
      </c>
      <c r="M29" s="21"/>
    </row>
    <row r="30" spans="1:13" x14ac:dyDescent="0.25">
      <c r="A30" s="16">
        <v>20</v>
      </c>
      <c r="B30" s="93" t="s">
        <v>465</v>
      </c>
      <c r="C30" s="163">
        <v>235</v>
      </c>
      <c r="D30" s="98">
        <v>2020</v>
      </c>
      <c r="E30" s="70">
        <v>1537596</v>
      </c>
      <c r="F30" s="69" t="s">
        <v>98</v>
      </c>
      <c r="G30" s="69" t="s">
        <v>154</v>
      </c>
      <c r="H30" s="69" t="s">
        <v>371</v>
      </c>
      <c r="I30" s="100"/>
      <c r="J30" s="70">
        <v>1537596</v>
      </c>
      <c r="K30" s="94"/>
      <c r="L30" s="94" t="s">
        <v>519</v>
      </c>
      <c r="M30" s="21"/>
    </row>
    <row r="31" spans="1:13" ht="15.75" thickBot="1" x14ac:dyDescent="0.3">
      <c r="A31" s="68">
        <v>21</v>
      </c>
      <c r="B31" s="104" t="s">
        <v>466</v>
      </c>
      <c r="C31" s="164">
        <v>235</v>
      </c>
      <c r="D31" s="105">
        <v>2020</v>
      </c>
      <c r="E31" s="106">
        <v>1452052</v>
      </c>
      <c r="F31" s="86" t="s">
        <v>98</v>
      </c>
      <c r="G31" s="86" t="s">
        <v>158</v>
      </c>
      <c r="H31" s="86" t="s">
        <v>371</v>
      </c>
      <c r="I31" s="107"/>
      <c r="J31" s="106">
        <v>1452052</v>
      </c>
      <c r="K31" s="62"/>
      <c r="L31" s="94" t="s">
        <v>519</v>
      </c>
      <c r="M31" s="64"/>
    </row>
    <row r="350922" spans="1:4" x14ac:dyDescent="0.25">
      <c r="A350922" t="s">
        <v>89</v>
      </c>
      <c r="B350922" t="s">
        <v>90</v>
      </c>
      <c r="C350922" t="s">
        <v>363</v>
      </c>
      <c r="D350922" t="s">
        <v>326</v>
      </c>
    </row>
    <row r="350923" spans="1:4" x14ac:dyDescent="0.25">
      <c r="A350923" t="s">
        <v>98</v>
      </c>
      <c r="B350923" t="s">
        <v>99</v>
      </c>
      <c r="C350923" t="s">
        <v>364</v>
      </c>
      <c r="D350923" t="s">
        <v>328</v>
      </c>
    </row>
    <row r="350924" spans="1:4" x14ac:dyDescent="0.25">
      <c r="A350924" t="s">
        <v>109</v>
      </c>
      <c r="B350924" t="s">
        <v>110</v>
      </c>
      <c r="C350924" t="s">
        <v>365</v>
      </c>
      <c r="D350924" t="s">
        <v>330</v>
      </c>
    </row>
    <row r="350925" spans="1:4" x14ac:dyDescent="0.25">
      <c r="B350925" t="s">
        <v>120</v>
      </c>
      <c r="C350925" t="s">
        <v>366</v>
      </c>
      <c r="D350925" t="s">
        <v>332</v>
      </c>
    </row>
    <row r="350926" spans="1:4" x14ac:dyDescent="0.25">
      <c r="B350926" t="s">
        <v>130</v>
      </c>
      <c r="C350926" t="s">
        <v>367</v>
      </c>
      <c r="D350926" t="s">
        <v>334</v>
      </c>
    </row>
    <row r="350927" spans="1:4" x14ac:dyDescent="0.25">
      <c r="B350927" t="s">
        <v>137</v>
      </c>
      <c r="C350927" t="s">
        <v>368</v>
      </c>
      <c r="D350927" t="s">
        <v>336</v>
      </c>
    </row>
    <row r="350928" spans="1:4" x14ac:dyDescent="0.25">
      <c r="B350928" t="s">
        <v>143</v>
      </c>
      <c r="C350928" t="s">
        <v>369</v>
      </c>
      <c r="D350928" t="s">
        <v>337</v>
      </c>
    </row>
    <row r="350929" spans="2:4" x14ac:dyDescent="0.25">
      <c r="B350929" t="s">
        <v>147</v>
      </c>
      <c r="C350929" t="s">
        <v>370</v>
      </c>
      <c r="D350929" t="s">
        <v>338</v>
      </c>
    </row>
    <row r="350930" spans="2:4" x14ac:dyDescent="0.25">
      <c r="B350930" t="s">
        <v>151</v>
      </c>
      <c r="C350930" t="s">
        <v>371</v>
      </c>
      <c r="D350930" t="s">
        <v>339</v>
      </c>
    </row>
    <row r="350931" spans="2:4" x14ac:dyDescent="0.25">
      <c r="B350931" t="s">
        <v>154</v>
      </c>
      <c r="C350931" t="s">
        <v>372</v>
      </c>
      <c r="D350931" t="s">
        <v>340</v>
      </c>
    </row>
    <row r="350932" spans="2:4" x14ac:dyDescent="0.25">
      <c r="B350932" t="s">
        <v>156</v>
      </c>
      <c r="C350932" t="s">
        <v>373</v>
      </c>
      <c r="D350932" t="s">
        <v>341</v>
      </c>
    </row>
    <row r="350933" spans="2:4" x14ac:dyDescent="0.25">
      <c r="B350933" t="s">
        <v>158</v>
      </c>
      <c r="D350933" t="s">
        <v>342</v>
      </c>
    </row>
    <row r="350934" spans="2:4" x14ac:dyDescent="0.25">
      <c r="B350934" t="s">
        <v>160</v>
      </c>
      <c r="D350934" t="s">
        <v>343</v>
      </c>
    </row>
    <row r="350935" spans="2:4" x14ac:dyDescent="0.25">
      <c r="B350935" t="s">
        <v>162</v>
      </c>
      <c r="D350935" t="s">
        <v>344</v>
      </c>
    </row>
    <row r="350936" spans="2:4" x14ac:dyDescent="0.25">
      <c r="B350936" t="s">
        <v>164</v>
      </c>
      <c r="D350936" t="s">
        <v>345</v>
      </c>
    </row>
    <row r="350937" spans="2:4" x14ac:dyDescent="0.25">
      <c r="B350937" t="s">
        <v>166</v>
      </c>
      <c r="D350937" t="s">
        <v>346</v>
      </c>
    </row>
    <row r="350938" spans="2:4" x14ac:dyDescent="0.25">
      <c r="B350938" t="s">
        <v>168</v>
      </c>
      <c r="D350938" t="s">
        <v>347</v>
      </c>
    </row>
    <row r="350939" spans="2:4" x14ac:dyDescent="0.25">
      <c r="B350939" t="s">
        <v>170</v>
      </c>
      <c r="D350939" t="s">
        <v>348</v>
      </c>
    </row>
    <row r="350940" spans="2:4" x14ac:dyDescent="0.25">
      <c r="B350940" t="s">
        <v>172</v>
      </c>
      <c r="D350940" t="s">
        <v>349</v>
      </c>
    </row>
    <row r="350941" spans="2:4" x14ac:dyDescent="0.25">
      <c r="B350941" t="s">
        <v>174</v>
      </c>
      <c r="D350941" t="s">
        <v>350</v>
      </c>
    </row>
    <row r="350942" spans="2:4" x14ac:dyDescent="0.25">
      <c r="B350942" t="s">
        <v>176</v>
      </c>
      <c r="D350942" t="s">
        <v>351</v>
      </c>
    </row>
    <row r="350943" spans="2:4" x14ac:dyDescent="0.25">
      <c r="B350943" t="s">
        <v>178</v>
      </c>
      <c r="D350943" t="s">
        <v>352</v>
      </c>
    </row>
    <row r="350944" spans="2:4" x14ac:dyDescent="0.25">
      <c r="B350944" t="s">
        <v>180</v>
      </c>
      <c r="D350944" t="s">
        <v>353</v>
      </c>
    </row>
    <row r="350945" spans="2:4" x14ac:dyDescent="0.25">
      <c r="B350945" t="s">
        <v>182</v>
      </c>
      <c r="D350945" t="s">
        <v>354</v>
      </c>
    </row>
    <row r="350946" spans="2:4" x14ac:dyDescent="0.25">
      <c r="B350946" t="s">
        <v>183</v>
      </c>
      <c r="D350946" t="s">
        <v>355</v>
      </c>
    </row>
    <row r="350947" spans="2:4" x14ac:dyDescent="0.25">
      <c r="B350947" t="s">
        <v>184</v>
      </c>
      <c r="D350947" t="s">
        <v>356</v>
      </c>
    </row>
    <row r="350948" spans="2:4" x14ac:dyDescent="0.25">
      <c r="B350948" t="s">
        <v>185</v>
      </c>
    </row>
    <row r="350949" spans="2:4" x14ac:dyDescent="0.25">
      <c r="B350949" t="s">
        <v>186</v>
      </c>
    </row>
    <row r="350950" spans="2:4" x14ac:dyDescent="0.25">
      <c r="B350950" t="s">
        <v>187</v>
      </c>
    </row>
    <row r="350951" spans="2:4" x14ac:dyDescent="0.25">
      <c r="B350951" t="s">
        <v>188</v>
      </c>
    </row>
    <row r="350952" spans="2:4" x14ac:dyDescent="0.25">
      <c r="B350952" t="s">
        <v>189</v>
      </c>
    </row>
    <row r="350953" spans="2:4" x14ac:dyDescent="0.25">
      <c r="B350953" t="s">
        <v>190</v>
      </c>
    </row>
    <row r="350954" spans="2:4" x14ac:dyDescent="0.25">
      <c r="B350954" t="s">
        <v>191</v>
      </c>
    </row>
    <row r="350955" spans="2:4" x14ac:dyDescent="0.25">
      <c r="B350955" t="s">
        <v>192</v>
      </c>
    </row>
    <row r="350956" spans="2:4" x14ac:dyDescent="0.25">
      <c r="B350956" t="s">
        <v>193</v>
      </c>
    </row>
    <row r="350957" spans="2:4" x14ac:dyDescent="0.25">
      <c r="B350957" t="s">
        <v>194</v>
      </c>
    </row>
    <row r="350958" spans="2:4" x14ac:dyDescent="0.25">
      <c r="B350958" t="s">
        <v>195</v>
      </c>
    </row>
    <row r="350959" spans="2:4" x14ac:dyDescent="0.25">
      <c r="B350959" t="s">
        <v>196</v>
      </c>
    </row>
    <row r="350960" spans="2:4" x14ac:dyDescent="0.25">
      <c r="B350960" t="s">
        <v>197</v>
      </c>
    </row>
    <row r="350961" spans="2:2" x14ac:dyDescent="0.25">
      <c r="B350961" t="s">
        <v>198</v>
      </c>
    </row>
    <row r="350962" spans="2:2" x14ac:dyDescent="0.25">
      <c r="B350962" t="s">
        <v>199</v>
      </c>
    </row>
    <row r="350963" spans="2:2" x14ac:dyDescent="0.25">
      <c r="B350963" t="s">
        <v>200</v>
      </c>
    </row>
    <row r="350964" spans="2:2" x14ac:dyDescent="0.25">
      <c r="B350964" t="s">
        <v>201</v>
      </c>
    </row>
    <row r="350965" spans="2:2" x14ac:dyDescent="0.25">
      <c r="B350965" t="s">
        <v>202</v>
      </c>
    </row>
    <row r="350966" spans="2:2" x14ac:dyDescent="0.25">
      <c r="B350966" t="s">
        <v>203</v>
      </c>
    </row>
    <row r="350967" spans="2:2" x14ac:dyDescent="0.25">
      <c r="B350967" t="s">
        <v>204</v>
      </c>
    </row>
    <row r="350968" spans="2:2" x14ac:dyDescent="0.25">
      <c r="B350968" t="s">
        <v>205</v>
      </c>
    </row>
    <row r="350969" spans="2:2" x14ac:dyDescent="0.25">
      <c r="B350969" t="s">
        <v>206</v>
      </c>
    </row>
    <row r="350970" spans="2:2" x14ac:dyDescent="0.25">
      <c r="B350970" t="s">
        <v>207</v>
      </c>
    </row>
    <row r="350971" spans="2:2" x14ac:dyDescent="0.25">
      <c r="B350971" t="s">
        <v>208</v>
      </c>
    </row>
    <row r="350972" spans="2:2" x14ac:dyDescent="0.25">
      <c r="B350972" t="s">
        <v>209</v>
      </c>
    </row>
    <row r="350973" spans="2:2" x14ac:dyDescent="0.25">
      <c r="B350973" t="s">
        <v>210</v>
      </c>
    </row>
    <row r="350974" spans="2:2" x14ac:dyDescent="0.25">
      <c r="B350974" t="s">
        <v>211</v>
      </c>
    </row>
    <row r="350975" spans="2:2" x14ac:dyDescent="0.25">
      <c r="B350975" t="s">
        <v>212</v>
      </c>
    </row>
    <row r="350976" spans="2:2" x14ac:dyDescent="0.25">
      <c r="B350976" t="s">
        <v>213</v>
      </c>
    </row>
    <row r="350977" spans="2:2" x14ac:dyDescent="0.25">
      <c r="B350977" t="s">
        <v>214</v>
      </c>
    </row>
    <row r="350978" spans="2:2" x14ac:dyDescent="0.25">
      <c r="B350978" t="s">
        <v>215</v>
      </c>
    </row>
    <row r="350979" spans="2:2" x14ac:dyDescent="0.25">
      <c r="B350979" t="s">
        <v>216</v>
      </c>
    </row>
    <row r="350980" spans="2:2" x14ac:dyDescent="0.25">
      <c r="B350980" t="s">
        <v>217</v>
      </c>
    </row>
    <row r="350981" spans="2:2" x14ac:dyDescent="0.25">
      <c r="B350981" t="s">
        <v>218</v>
      </c>
    </row>
    <row r="350982" spans="2:2" x14ac:dyDescent="0.25">
      <c r="B350982" t="s">
        <v>219</v>
      </c>
    </row>
    <row r="350983" spans="2:2" x14ac:dyDescent="0.25">
      <c r="B350983" t="s">
        <v>220</v>
      </c>
    </row>
    <row r="350984" spans="2:2" x14ac:dyDescent="0.25">
      <c r="B350984" t="s">
        <v>221</v>
      </c>
    </row>
    <row r="350985" spans="2:2" x14ac:dyDescent="0.25">
      <c r="B350985" t="s">
        <v>222</v>
      </c>
    </row>
    <row r="350986" spans="2:2" x14ac:dyDescent="0.25">
      <c r="B350986" t="s">
        <v>223</v>
      </c>
    </row>
    <row r="350987" spans="2:2" x14ac:dyDescent="0.25">
      <c r="B350987" t="s">
        <v>224</v>
      </c>
    </row>
    <row r="350988" spans="2:2" x14ac:dyDescent="0.25">
      <c r="B350988" t="s">
        <v>225</v>
      </c>
    </row>
    <row r="350989" spans="2:2" x14ac:dyDescent="0.25">
      <c r="B350989" t="s">
        <v>226</v>
      </c>
    </row>
    <row r="350990" spans="2:2" x14ac:dyDescent="0.25">
      <c r="B350990" t="s">
        <v>227</v>
      </c>
    </row>
    <row r="350991" spans="2:2" x14ac:dyDescent="0.25">
      <c r="B350991" t="s">
        <v>228</v>
      </c>
    </row>
    <row r="350992" spans="2:2" x14ac:dyDescent="0.25">
      <c r="B350992" t="s">
        <v>229</v>
      </c>
    </row>
    <row r="350993" spans="2:2" x14ac:dyDescent="0.25">
      <c r="B350993" t="s">
        <v>230</v>
      </c>
    </row>
  </sheetData>
  <mergeCells count="1">
    <mergeCell ref="B8:M8"/>
  </mergeCells>
  <conditionalFormatting sqref="K11">
    <cfRule type="duplicateValues" dxfId="332" priority="45"/>
  </conditionalFormatting>
  <conditionalFormatting sqref="G11">
    <cfRule type="containsBlanks" dxfId="331" priority="13">
      <formula>LEN(TRIM(G11))=0</formula>
    </cfRule>
  </conditionalFormatting>
  <conditionalFormatting sqref="G15">
    <cfRule type="containsBlanks" dxfId="330" priority="10">
      <formula>LEN(TRIM(G15))=0</formula>
    </cfRule>
  </conditionalFormatting>
  <conditionalFormatting sqref="G16">
    <cfRule type="containsBlanks" dxfId="329" priority="9">
      <formula>LEN(TRIM(G16))=0</formula>
    </cfRule>
  </conditionalFormatting>
  <conditionalFormatting sqref="G17">
    <cfRule type="containsBlanks" dxfId="328" priority="8">
      <formula>LEN(TRIM(G17))=0</formula>
    </cfRule>
  </conditionalFormatting>
  <conditionalFormatting sqref="G12">
    <cfRule type="containsBlanks" dxfId="327" priority="7">
      <formula>LEN(TRIM(G12))=0</formula>
    </cfRule>
  </conditionalFormatting>
  <conditionalFormatting sqref="G13:G14">
    <cfRule type="containsBlanks" dxfId="326" priority="6">
      <formula>LEN(TRIM(G13))=0</formula>
    </cfRule>
  </conditionalFormatting>
  <conditionalFormatting sqref="G21:G31">
    <cfRule type="containsBlanks" dxfId="325" priority="1">
      <formula>LEN(TRIM(G21))=0</formula>
    </cfRule>
  </conditionalFormatting>
  <conditionalFormatting sqref="G18">
    <cfRule type="containsBlanks" dxfId="324" priority="5">
      <formula>LEN(TRIM(G18))=0</formula>
    </cfRule>
  </conditionalFormatting>
  <conditionalFormatting sqref="G19">
    <cfRule type="containsBlanks" dxfId="323" priority="3">
      <formula>LEN(TRIM(G19))=0</formula>
    </cfRule>
  </conditionalFormatting>
  <conditionalFormatting sqref="G20">
    <cfRule type="containsBlanks" dxfId="322" priority="2">
      <formula>LEN(TRIM(G20))=0</formula>
    </cfRule>
  </conditionalFormatting>
  <dataValidations count="14">
    <dataValidation type="textLength" allowBlank="1" showInputMessage="1" showErrorMessage="1" errorTitle="Entrada no válida" error="Escriba un texto  Maximo 3000 Caracteres" promptTitle="Cualquier contenido Maximo 3000 Caracteres" sqref="L11 L13:L17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M11">
      <formula1>$D$350921:$D$350947</formula1>
    </dataValidation>
    <dataValidation type="list" allowBlank="1" showInputMessage="1" showErrorMessage="1" errorTitle="Entrada no válida" error="Por favor seleccione un elemento de la lista" promptTitle="Seleccione un elemento de la lista" sqref="H11:H31">
      <formula1>$C$350921:$C$350932</formula1>
    </dataValidation>
    <dataValidation type="textLength" allowBlank="1" showInputMessage="1" showErrorMessage="1" errorTitle="Entrada no válida" error="Escriba un texto  Maximo 4 Caracteres" promptTitle="Cualquier contenido Maximo 4 Caracteres" sqref="C11:C3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 F17">
      <formula1>$A$351123:$A$351126</formula1>
    </dataValidation>
    <dataValidation type="list" allowBlank="1" showInputMessage="1" showErrorMessage="1" errorTitle="Entrada no válida" error="Por favor seleccione un elemento de la lista" promptTitle="Seleccione un elemento de la lista" sqref="G11 G17">
      <formula1>$B$351123:$B$351195</formula1>
    </dataValidation>
    <dataValidation type="list" allowBlank="1" showInputMessage="1" showErrorMessage="1" errorTitle="Entrada no válida" error="Por favor seleccione un elemento de la lista" promptTitle="Seleccione un elemento de la lista" sqref="G15:G16">
      <formula1>$C$350994:$C$351066</formula1>
    </dataValidation>
    <dataValidation type="list" allowBlank="1" showInputMessage="1" showErrorMessage="1" errorTitle="Entrada no válida" error="Por favor seleccione un elemento de la lista" promptTitle="Seleccione un elemento de la lista" sqref="F15:F16">
      <formula1>$B$350994:$B$350997</formula1>
    </dataValidation>
    <dataValidation type="list" allowBlank="1" showInputMessage="1" showErrorMessage="1" errorTitle="Entrada no válida" error="Por favor seleccione un elemento de la lista" promptTitle="Seleccione un elemento de la lista" sqref="G12:G14">
      <formula1>$B$351169:$B$351241</formula1>
    </dataValidation>
    <dataValidation type="list" allowBlank="1" showInputMessage="1" showErrorMessage="1" errorTitle="Entrada no válida" error="Por favor seleccione un elemento de la lista" promptTitle="Seleccione un elemento de la lista" sqref="F12:F14">
      <formula1>$A$351147:$A$351150</formula1>
    </dataValidation>
    <dataValidation type="list" allowBlank="1" showInputMessage="1" showErrorMessage="1" errorTitle="Entrada no válida" error="Por favor seleccione un elemento de la lista" promptTitle="Seleccione un elemento de la lista" sqref="G18:G20">
      <formula1>$B$350923:$B$350995</formula1>
    </dataValidation>
    <dataValidation type="list" allowBlank="1" showInputMessage="1" showErrorMessage="1" errorTitle="Entrada no válida" error="Por favor seleccione un elemento de la lista" promptTitle="Seleccione un elemento de la lista" sqref="F18:F20">
      <formula1>$A$350732:$A$350735</formula1>
    </dataValidation>
    <dataValidation type="list" allowBlank="1" showInputMessage="1" showErrorMessage="1" errorTitle="Entrada no válida" error="Por favor seleccione un elemento de la lista" promptTitle="Seleccione un elemento de la lista" sqref="G21:G31">
      <formula1>$B$350929:$B$351001</formula1>
    </dataValidation>
    <dataValidation type="list" allowBlank="1" showInputMessage="1" showErrorMessage="1" errorTitle="Entrada no válida" error="Por favor seleccione un elemento de la lista" promptTitle="Seleccione un elemento de la lista" sqref="F21:F31">
      <formula1>$A$350929:$A$350932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0087"/>
  <sheetViews>
    <sheetView zoomScaleNormal="100" zoomScaleSheetLayoutView="50" workbookViewId="0">
      <selection activeCell="E15" sqref="E15"/>
    </sheetView>
  </sheetViews>
  <sheetFormatPr baseColWidth="10" defaultColWidth="9.140625" defaultRowHeight="15" x14ac:dyDescent="0.25"/>
  <cols>
    <col min="1" max="1" width="9.140625" customWidth="1"/>
    <col min="2" max="2" width="8.140625" customWidth="1"/>
    <col min="3" max="3" width="11.7109375" customWidth="1"/>
    <col min="4" max="4" width="11.42578125" customWidth="1"/>
    <col min="5" max="5" width="15.140625" customWidth="1"/>
    <col min="6" max="6" width="14.5703125" customWidth="1"/>
    <col min="7" max="7" width="31.140625" customWidth="1"/>
    <col min="8" max="8" width="18.7109375" customWidth="1"/>
    <col min="9" max="9" width="21.42578125" customWidth="1"/>
    <col min="10" max="10" width="15.7109375" customWidth="1"/>
    <col min="11" max="11" width="19.42578125" customWidth="1"/>
    <col min="12" max="12" width="14" customWidth="1"/>
    <col min="13" max="13" width="17.5703125" customWidth="1"/>
    <col min="14" max="14" width="19.85546875" customWidth="1"/>
    <col min="15" max="15" width="22.140625" customWidth="1"/>
    <col min="16" max="16" width="15.5703125" customWidth="1"/>
    <col min="17" max="17" width="14.140625" customWidth="1"/>
    <col min="18" max="18" width="13.85546875" customWidth="1"/>
    <col min="19" max="19" width="19.85546875" customWidth="1"/>
    <col min="20" max="20" width="15.28515625" customWidth="1"/>
    <col min="21" max="21" width="17.28515625" customWidth="1"/>
    <col min="22" max="23" width="17.5703125" customWidth="1"/>
    <col min="24" max="24" width="17.42578125" customWidth="1"/>
    <col min="25" max="25" width="18.85546875" customWidth="1"/>
  </cols>
  <sheetData>
    <row r="1" spans="1:25" x14ac:dyDescent="0.25">
      <c r="B1" s="1" t="s">
        <v>0</v>
      </c>
      <c r="C1" s="1">
        <v>50</v>
      </c>
      <c r="D1" s="1" t="s">
        <v>1</v>
      </c>
    </row>
    <row r="2" spans="1:25" x14ac:dyDescent="0.25">
      <c r="B2" s="1" t="s">
        <v>2</v>
      </c>
      <c r="C2" s="1">
        <v>14204</v>
      </c>
      <c r="D2" s="1" t="s">
        <v>374</v>
      </c>
    </row>
    <row r="3" spans="1:25" x14ac:dyDescent="0.25">
      <c r="B3" s="1" t="s">
        <v>4</v>
      </c>
      <c r="C3" s="1">
        <v>1</v>
      </c>
    </row>
    <row r="4" spans="1:25" x14ac:dyDescent="0.25">
      <c r="B4" s="1" t="s">
        <v>5</v>
      </c>
      <c r="C4" s="1">
        <v>235</v>
      </c>
    </row>
    <row r="5" spans="1:25" x14ac:dyDescent="0.25">
      <c r="B5" s="1" t="s">
        <v>6</v>
      </c>
      <c r="C5" s="4">
        <v>43951</v>
      </c>
    </row>
    <row r="6" spans="1:25" x14ac:dyDescent="0.25">
      <c r="B6" s="1" t="s">
        <v>7</v>
      </c>
      <c r="C6" s="1">
        <v>1</v>
      </c>
      <c r="D6" s="1" t="s">
        <v>8</v>
      </c>
    </row>
    <row r="7" spans="1:25" ht="15.75" thickBot="1" x14ac:dyDescent="0.3"/>
    <row r="8" spans="1:25" x14ac:dyDescent="0.25">
      <c r="A8" s="210" t="s">
        <v>9</v>
      </c>
      <c r="B8" s="194" t="s">
        <v>375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1"/>
    </row>
    <row r="9" spans="1:25" x14ac:dyDescent="0.25">
      <c r="A9" s="211"/>
      <c r="B9" s="29"/>
      <c r="C9" s="129">
        <v>4</v>
      </c>
      <c r="D9" s="129">
        <v>8</v>
      </c>
      <c r="E9" s="129">
        <v>12</v>
      </c>
      <c r="F9" s="129">
        <v>16</v>
      </c>
      <c r="G9" s="129">
        <v>20</v>
      </c>
      <c r="H9" s="129">
        <v>24</v>
      </c>
      <c r="I9" s="129">
        <v>28</v>
      </c>
      <c r="J9" s="129">
        <v>32</v>
      </c>
      <c r="K9" s="129">
        <v>36</v>
      </c>
      <c r="L9" s="129">
        <v>40</v>
      </c>
      <c r="M9" s="129">
        <v>44</v>
      </c>
      <c r="N9" s="129">
        <v>48</v>
      </c>
      <c r="O9" s="129">
        <v>52</v>
      </c>
      <c r="P9" s="129">
        <v>56</v>
      </c>
      <c r="Q9" s="129">
        <v>60</v>
      </c>
      <c r="R9" s="129">
        <v>64</v>
      </c>
      <c r="S9" s="129">
        <v>68</v>
      </c>
      <c r="T9" s="129">
        <v>72</v>
      </c>
      <c r="U9" s="129">
        <v>76</v>
      </c>
      <c r="V9" s="129">
        <v>80</v>
      </c>
      <c r="W9" s="129">
        <v>84</v>
      </c>
      <c r="X9" s="129">
        <v>88</v>
      </c>
      <c r="Y9" s="30">
        <v>92</v>
      </c>
    </row>
    <row r="10" spans="1:25" ht="85.5" customHeight="1" thickBot="1" x14ac:dyDescent="0.3">
      <c r="A10" s="211"/>
      <c r="B10" s="29"/>
      <c r="C10" s="14" t="s">
        <v>60</v>
      </c>
      <c r="D10" s="19" t="s">
        <v>233</v>
      </c>
      <c r="E10" s="19" t="s">
        <v>62</v>
      </c>
      <c r="F10" s="19" t="s">
        <v>63</v>
      </c>
      <c r="G10" s="14" t="s">
        <v>64</v>
      </c>
      <c r="H10" s="19" t="s">
        <v>376</v>
      </c>
      <c r="I10" s="19" t="s">
        <v>377</v>
      </c>
      <c r="J10" s="19" t="s">
        <v>378</v>
      </c>
      <c r="K10" s="19" t="s">
        <v>379</v>
      </c>
      <c r="L10" s="19" t="s">
        <v>380</v>
      </c>
      <c r="M10" s="19" t="s">
        <v>381</v>
      </c>
      <c r="N10" s="19" t="s">
        <v>382</v>
      </c>
      <c r="O10" s="19" t="s">
        <v>383</v>
      </c>
      <c r="P10" s="19" t="s">
        <v>384</v>
      </c>
      <c r="Q10" s="19" t="s">
        <v>385</v>
      </c>
      <c r="R10" s="19" t="s">
        <v>386</v>
      </c>
      <c r="S10" s="19" t="s">
        <v>387</v>
      </c>
      <c r="T10" s="19" t="s">
        <v>388</v>
      </c>
      <c r="U10" s="19" t="s">
        <v>389</v>
      </c>
      <c r="V10" s="19" t="s">
        <v>390</v>
      </c>
      <c r="W10" s="19" t="s">
        <v>391</v>
      </c>
      <c r="X10" s="19" t="s">
        <v>22</v>
      </c>
      <c r="Y10" s="195" t="s">
        <v>324</v>
      </c>
    </row>
    <row r="11" spans="1:25" x14ac:dyDescent="0.25">
      <c r="A11" s="212">
        <v>1</v>
      </c>
      <c r="B11" s="196" t="s">
        <v>23</v>
      </c>
      <c r="C11" s="214">
        <v>235</v>
      </c>
      <c r="D11" s="142">
        <v>2019</v>
      </c>
      <c r="E11" s="131">
        <v>91</v>
      </c>
      <c r="F11" s="143" t="s">
        <v>98</v>
      </c>
      <c r="G11" s="133" t="s">
        <v>154</v>
      </c>
      <c r="H11" s="132">
        <v>41000000</v>
      </c>
      <c r="I11" s="131">
        <v>16.66</v>
      </c>
      <c r="J11" s="133" t="s">
        <v>396</v>
      </c>
      <c r="K11" s="133"/>
      <c r="L11" s="133"/>
      <c r="M11" s="133"/>
      <c r="N11" s="133"/>
      <c r="O11" s="133"/>
      <c r="P11" s="133">
        <v>12</v>
      </c>
      <c r="Q11" s="133">
        <v>1</v>
      </c>
      <c r="R11" s="134">
        <v>4793</v>
      </c>
      <c r="S11" s="118">
        <v>43924</v>
      </c>
      <c r="T11" s="132">
        <v>41000000</v>
      </c>
      <c r="U11" s="132">
        <v>41000000</v>
      </c>
      <c r="V11" s="132">
        <v>41000000</v>
      </c>
      <c r="W11" s="132">
        <v>164000000</v>
      </c>
      <c r="X11" s="135"/>
      <c r="Y11" s="197"/>
    </row>
    <row r="12" spans="1:25" x14ac:dyDescent="0.25">
      <c r="A12" s="212">
        <v>2</v>
      </c>
      <c r="B12" s="196" t="s">
        <v>447</v>
      </c>
      <c r="C12" s="193">
        <v>235</v>
      </c>
      <c r="D12" s="142">
        <v>2019</v>
      </c>
      <c r="E12" s="131">
        <v>93</v>
      </c>
      <c r="F12" s="133" t="s">
        <v>98</v>
      </c>
      <c r="G12" s="133" t="s">
        <v>154</v>
      </c>
      <c r="H12" s="132">
        <v>307400</v>
      </c>
      <c r="I12" s="131">
        <v>100</v>
      </c>
      <c r="J12" s="133" t="s">
        <v>398</v>
      </c>
      <c r="K12" s="131"/>
      <c r="L12" s="131"/>
      <c r="M12" s="131"/>
      <c r="N12" s="131"/>
      <c r="O12" s="131"/>
      <c r="P12" s="131">
        <v>1</v>
      </c>
      <c r="Q12" s="131">
        <v>1</v>
      </c>
      <c r="R12" s="134">
        <v>4818</v>
      </c>
      <c r="S12" s="118">
        <v>43945</v>
      </c>
      <c r="T12" s="132">
        <v>307400</v>
      </c>
      <c r="U12" s="132">
        <v>307400</v>
      </c>
      <c r="V12" s="132">
        <v>307400</v>
      </c>
      <c r="W12" s="131">
        <v>0</v>
      </c>
      <c r="X12" s="135"/>
      <c r="Y12" s="198"/>
    </row>
    <row r="13" spans="1:25" x14ac:dyDescent="0.25">
      <c r="A13" s="212">
        <v>3</v>
      </c>
      <c r="B13" s="196" t="s">
        <v>448</v>
      </c>
      <c r="C13" s="193">
        <v>235</v>
      </c>
      <c r="D13" s="142">
        <v>2019</v>
      </c>
      <c r="E13" s="131">
        <v>105</v>
      </c>
      <c r="F13" s="133" t="s">
        <v>98</v>
      </c>
      <c r="G13" s="133" t="s">
        <v>154</v>
      </c>
      <c r="H13" s="132">
        <v>36359790</v>
      </c>
      <c r="I13" s="131">
        <v>16.66</v>
      </c>
      <c r="J13" s="133" t="s">
        <v>396</v>
      </c>
      <c r="K13" s="131"/>
      <c r="L13" s="131"/>
      <c r="M13" s="131"/>
      <c r="N13" s="131"/>
      <c r="O13" s="131"/>
      <c r="P13" s="131">
        <v>12</v>
      </c>
      <c r="Q13" s="131">
        <v>2</v>
      </c>
      <c r="R13" s="134">
        <v>4790</v>
      </c>
      <c r="S13" s="118">
        <v>43924</v>
      </c>
      <c r="T13" s="132">
        <v>18179895</v>
      </c>
      <c r="U13" s="132">
        <v>18179895</v>
      </c>
      <c r="V13" s="136">
        <v>36359790</v>
      </c>
      <c r="W13" s="136">
        <v>181798949</v>
      </c>
      <c r="X13" s="131"/>
      <c r="Y13" s="199"/>
    </row>
    <row r="14" spans="1:25" x14ac:dyDescent="0.25">
      <c r="A14" s="212">
        <v>4</v>
      </c>
      <c r="B14" s="196" t="s">
        <v>449</v>
      </c>
      <c r="C14" s="193">
        <v>235</v>
      </c>
      <c r="D14" s="142">
        <v>2019</v>
      </c>
      <c r="E14" s="131">
        <v>105</v>
      </c>
      <c r="F14" s="133" t="s">
        <v>98</v>
      </c>
      <c r="G14" s="133" t="s">
        <v>154</v>
      </c>
      <c r="H14" s="132">
        <v>54539685</v>
      </c>
      <c r="I14" s="131">
        <v>45.33</v>
      </c>
      <c r="J14" s="133" t="s">
        <v>396</v>
      </c>
      <c r="K14" s="131"/>
      <c r="L14" s="131"/>
      <c r="M14" s="131"/>
      <c r="N14" s="131"/>
      <c r="O14" s="131"/>
      <c r="P14" s="131">
        <v>12</v>
      </c>
      <c r="Q14" s="131">
        <v>3</v>
      </c>
      <c r="R14" s="134">
        <v>4812</v>
      </c>
      <c r="S14" s="118">
        <v>43943</v>
      </c>
      <c r="T14" s="132">
        <v>18179895</v>
      </c>
      <c r="U14" s="132">
        <v>18179895</v>
      </c>
      <c r="V14" s="136">
        <v>54539685</v>
      </c>
      <c r="W14" s="136">
        <v>163619054</v>
      </c>
      <c r="X14" s="131"/>
      <c r="Y14" s="199"/>
    </row>
    <row r="15" spans="1:25" x14ac:dyDescent="0.25">
      <c r="A15" s="212">
        <v>5</v>
      </c>
      <c r="B15" s="196" t="s">
        <v>450</v>
      </c>
      <c r="C15" s="193">
        <v>235</v>
      </c>
      <c r="D15" s="142">
        <v>2019</v>
      </c>
      <c r="E15" s="131">
        <v>106</v>
      </c>
      <c r="F15" s="133" t="s">
        <v>98</v>
      </c>
      <c r="G15" s="133" t="s">
        <v>154</v>
      </c>
      <c r="H15" s="132">
        <v>52948056</v>
      </c>
      <c r="I15" s="131">
        <v>65.33</v>
      </c>
      <c r="J15" s="133" t="s">
        <v>396</v>
      </c>
      <c r="K15" s="131"/>
      <c r="L15" s="131"/>
      <c r="M15" s="131"/>
      <c r="N15" s="131"/>
      <c r="O15" s="131"/>
      <c r="P15" s="131">
        <v>12</v>
      </c>
      <c r="Q15" s="131">
        <v>2</v>
      </c>
      <c r="R15" s="134">
        <v>4802</v>
      </c>
      <c r="S15" s="118">
        <v>43938</v>
      </c>
      <c r="T15" s="132">
        <v>26474028</v>
      </c>
      <c r="U15" s="132">
        <v>26474028</v>
      </c>
      <c r="V15" s="136">
        <f>+U15+U15</f>
        <v>52948056</v>
      </c>
      <c r="W15" s="136">
        <v>264740278</v>
      </c>
      <c r="X15" s="131"/>
      <c r="Y15" s="199"/>
    </row>
    <row r="16" spans="1:25" x14ac:dyDescent="0.25">
      <c r="A16" s="212">
        <v>6</v>
      </c>
      <c r="B16" s="196" t="s">
        <v>451</v>
      </c>
      <c r="C16" s="193">
        <v>235</v>
      </c>
      <c r="D16" s="142">
        <v>2019</v>
      </c>
      <c r="E16" s="131">
        <v>107</v>
      </c>
      <c r="F16" s="133" t="s">
        <v>98</v>
      </c>
      <c r="G16" s="133" t="s">
        <v>154</v>
      </c>
      <c r="H16" s="132">
        <v>16320000</v>
      </c>
      <c r="I16" s="131">
        <v>50</v>
      </c>
      <c r="J16" s="133" t="s">
        <v>396</v>
      </c>
      <c r="K16" s="131"/>
      <c r="L16" s="131"/>
      <c r="M16" s="131"/>
      <c r="N16" s="131"/>
      <c r="O16" s="131"/>
      <c r="P16" s="131">
        <v>6</v>
      </c>
      <c r="Q16" s="131">
        <v>3</v>
      </c>
      <c r="R16" s="134">
        <v>4804</v>
      </c>
      <c r="S16" s="118">
        <v>43942</v>
      </c>
      <c r="T16" s="132">
        <v>7200000</v>
      </c>
      <c r="U16" s="132">
        <v>7200000</v>
      </c>
      <c r="V16" s="136">
        <v>16320000</v>
      </c>
      <c r="W16" s="136">
        <v>19680000</v>
      </c>
      <c r="X16" s="131"/>
      <c r="Y16" s="199"/>
    </row>
    <row r="17" spans="1:25" x14ac:dyDescent="0.25">
      <c r="A17" s="212">
        <v>7</v>
      </c>
      <c r="B17" s="196" t="s">
        <v>452</v>
      </c>
      <c r="C17" s="193">
        <v>235</v>
      </c>
      <c r="D17" s="142">
        <v>2019</v>
      </c>
      <c r="E17" s="131">
        <v>107</v>
      </c>
      <c r="F17" s="133" t="s">
        <v>98</v>
      </c>
      <c r="G17" s="133" t="s">
        <v>154</v>
      </c>
      <c r="H17" s="132">
        <v>23520000</v>
      </c>
      <c r="I17" s="131">
        <v>57.59</v>
      </c>
      <c r="J17" s="133" t="s">
        <v>396</v>
      </c>
      <c r="K17" s="131"/>
      <c r="L17" s="131"/>
      <c r="M17" s="131"/>
      <c r="N17" s="131"/>
      <c r="O17" s="131"/>
      <c r="P17" s="131">
        <v>6</v>
      </c>
      <c r="Q17" s="131">
        <v>4</v>
      </c>
      <c r="R17" s="134">
        <v>4815</v>
      </c>
      <c r="S17" s="118">
        <v>43945</v>
      </c>
      <c r="T17" s="132">
        <v>7200000</v>
      </c>
      <c r="U17" s="132">
        <v>7200000</v>
      </c>
      <c r="V17" s="136">
        <v>23520000</v>
      </c>
      <c r="W17" s="136">
        <f>36000000-V17</f>
        <v>12480000</v>
      </c>
      <c r="X17" s="131"/>
      <c r="Y17" s="199"/>
    </row>
    <row r="18" spans="1:25" x14ac:dyDescent="0.25">
      <c r="A18" s="212">
        <v>8</v>
      </c>
      <c r="B18" s="196" t="s">
        <v>453</v>
      </c>
      <c r="C18" s="193">
        <v>235</v>
      </c>
      <c r="D18" s="142">
        <v>2019</v>
      </c>
      <c r="E18" s="131">
        <v>108</v>
      </c>
      <c r="F18" s="133" t="s">
        <v>98</v>
      </c>
      <c r="G18" s="133" t="s">
        <v>154</v>
      </c>
      <c r="H18" s="132">
        <v>27000000</v>
      </c>
      <c r="I18" s="131">
        <v>90.19</v>
      </c>
      <c r="J18" s="133" t="s">
        <v>396</v>
      </c>
      <c r="K18" s="131"/>
      <c r="L18" s="131"/>
      <c r="M18" s="131"/>
      <c r="N18" s="131"/>
      <c r="O18" s="131"/>
      <c r="P18" s="131">
        <v>7</v>
      </c>
      <c r="Q18" s="131">
        <v>4</v>
      </c>
      <c r="R18" s="134">
        <v>4796</v>
      </c>
      <c r="S18" s="118">
        <v>43935</v>
      </c>
      <c r="T18" s="132">
        <v>8700000</v>
      </c>
      <c r="U18" s="132">
        <v>8700000</v>
      </c>
      <c r="V18" s="136">
        <v>27000000</v>
      </c>
      <c r="W18" s="136">
        <v>27000000</v>
      </c>
      <c r="X18" s="131"/>
      <c r="Y18" s="199"/>
    </row>
    <row r="19" spans="1:25" x14ac:dyDescent="0.25">
      <c r="A19" s="212">
        <v>9</v>
      </c>
      <c r="B19" s="196" t="s">
        <v>454</v>
      </c>
      <c r="C19" s="193">
        <v>235</v>
      </c>
      <c r="D19" s="142">
        <v>2019</v>
      </c>
      <c r="E19" s="131">
        <v>35365</v>
      </c>
      <c r="F19" s="133" t="s">
        <v>98</v>
      </c>
      <c r="G19" s="133" t="s">
        <v>154</v>
      </c>
      <c r="H19" s="132">
        <v>4623120</v>
      </c>
      <c r="I19" s="131">
        <v>60</v>
      </c>
      <c r="J19" s="133" t="s">
        <v>396</v>
      </c>
      <c r="K19" s="131"/>
      <c r="L19" s="131"/>
      <c r="M19" s="131"/>
      <c r="N19" s="131"/>
      <c r="O19" s="131"/>
      <c r="P19" s="131">
        <v>26</v>
      </c>
      <c r="Q19" s="131">
        <v>25</v>
      </c>
      <c r="R19" s="134">
        <v>82</v>
      </c>
      <c r="S19" s="118">
        <v>43942</v>
      </c>
      <c r="T19" s="132">
        <v>246783</v>
      </c>
      <c r="U19" s="132">
        <v>246783</v>
      </c>
      <c r="V19" s="136">
        <v>4623120</v>
      </c>
      <c r="W19" s="136">
        <v>3376880</v>
      </c>
      <c r="X19" s="131"/>
      <c r="Y19" s="199"/>
    </row>
    <row r="20" spans="1:25" x14ac:dyDescent="0.25">
      <c r="A20" s="212">
        <v>10</v>
      </c>
      <c r="B20" s="196" t="s">
        <v>455</v>
      </c>
      <c r="C20" s="193">
        <v>235</v>
      </c>
      <c r="D20" s="142">
        <v>2019</v>
      </c>
      <c r="E20" s="131">
        <v>36351</v>
      </c>
      <c r="F20" s="133" t="s">
        <v>98</v>
      </c>
      <c r="G20" s="133" t="s">
        <v>154</v>
      </c>
      <c r="H20" s="132">
        <f>136167197+8150284</f>
        <v>144317481</v>
      </c>
      <c r="I20" s="131">
        <v>25</v>
      </c>
      <c r="J20" s="133" t="s">
        <v>396</v>
      </c>
      <c r="K20" s="131"/>
      <c r="L20" s="131"/>
      <c r="M20" s="131"/>
      <c r="N20" s="131"/>
      <c r="O20" s="131"/>
      <c r="P20" s="131">
        <v>14</v>
      </c>
      <c r="Q20" s="131">
        <v>12</v>
      </c>
      <c r="R20" s="134">
        <v>4805</v>
      </c>
      <c r="S20" s="118">
        <v>43942</v>
      </c>
      <c r="T20" s="132">
        <v>8150284</v>
      </c>
      <c r="U20" s="132">
        <v>8150284</v>
      </c>
      <c r="V20" s="136">
        <v>144317481</v>
      </c>
      <c r="W20" s="136">
        <v>15682519</v>
      </c>
      <c r="X20" s="131"/>
      <c r="Y20" s="199"/>
    </row>
    <row r="21" spans="1:25" x14ac:dyDescent="0.25">
      <c r="A21" s="212">
        <v>11</v>
      </c>
      <c r="B21" s="196" t="s">
        <v>456</v>
      </c>
      <c r="C21" s="193">
        <v>235</v>
      </c>
      <c r="D21" s="142">
        <v>2019</v>
      </c>
      <c r="E21" s="131">
        <v>37952</v>
      </c>
      <c r="F21" s="133" t="s">
        <v>109</v>
      </c>
      <c r="G21" s="133" t="s">
        <v>185</v>
      </c>
      <c r="H21" s="132">
        <v>37000000</v>
      </c>
      <c r="I21" s="137">
        <v>72</v>
      </c>
      <c r="J21" s="133" t="s">
        <v>396</v>
      </c>
      <c r="K21" s="131"/>
      <c r="L21" s="131"/>
      <c r="M21" s="131"/>
      <c r="N21" s="131"/>
      <c r="O21" s="131"/>
      <c r="P21" s="131">
        <v>4</v>
      </c>
      <c r="Q21" s="131">
        <v>2</v>
      </c>
      <c r="R21" s="134">
        <v>4798</v>
      </c>
      <c r="S21" s="118">
        <v>43938</v>
      </c>
      <c r="T21" s="132">
        <v>83693</v>
      </c>
      <c r="U21" s="132">
        <v>83693</v>
      </c>
      <c r="V21" s="136">
        <v>37000000</v>
      </c>
      <c r="W21" s="136">
        <v>10000000</v>
      </c>
      <c r="X21" s="131"/>
      <c r="Y21" s="199"/>
    </row>
    <row r="22" spans="1:25" x14ac:dyDescent="0.25">
      <c r="A22" s="212">
        <v>12</v>
      </c>
      <c r="B22" s="196" t="s">
        <v>457</v>
      </c>
      <c r="C22" s="193">
        <v>235</v>
      </c>
      <c r="D22" s="142">
        <v>2019</v>
      </c>
      <c r="E22" s="131">
        <v>40679</v>
      </c>
      <c r="F22" s="133" t="s">
        <v>98</v>
      </c>
      <c r="G22" s="133" t="s">
        <v>154</v>
      </c>
      <c r="H22" s="132">
        <v>3620362</v>
      </c>
      <c r="I22" s="131">
        <v>93.91</v>
      </c>
      <c r="J22" s="133" t="s">
        <v>396</v>
      </c>
      <c r="K22" s="131"/>
      <c r="L22" s="131"/>
      <c r="M22" s="131"/>
      <c r="N22" s="131"/>
      <c r="O22" s="131"/>
      <c r="P22" s="131">
        <v>12</v>
      </c>
      <c r="Q22" s="131">
        <v>3</v>
      </c>
      <c r="R22" s="134">
        <v>4801</v>
      </c>
      <c r="S22" s="118">
        <v>43938</v>
      </c>
      <c r="T22" s="132">
        <v>1630181</v>
      </c>
      <c r="U22" s="132">
        <v>1630181</v>
      </c>
      <c r="V22" s="136">
        <v>3260362</v>
      </c>
      <c r="W22" s="136">
        <f>19562172-3260362</f>
        <v>16301810</v>
      </c>
      <c r="X22" s="131"/>
      <c r="Y22" s="199"/>
    </row>
    <row r="23" spans="1:25" x14ac:dyDescent="0.25">
      <c r="A23" s="212">
        <v>13</v>
      </c>
      <c r="B23" s="196" t="s">
        <v>458</v>
      </c>
      <c r="C23" s="193">
        <v>235</v>
      </c>
      <c r="D23" s="142">
        <v>2019</v>
      </c>
      <c r="E23" s="131">
        <v>805513</v>
      </c>
      <c r="F23" s="143" t="s">
        <v>98</v>
      </c>
      <c r="G23" s="133" t="s">
        <v>158</v>
      </c>
      <c r="H23" s="132">
        <v>22250000</v>
      </c>
      <c r="I23" s="131">
        <v>93.98</v>
      </c>
      <c r="J23" s="133" t="s">
        <v>396</v>
      </c>
      <c r="K23" s="131"/>
      <c r="L23" s="131"/>
      <c r="M23" s="131"/>
      <c r="N23" s="131"/>
      <c r="O23" s="131"/>
      <c r="P23" s="131">
        <v>16</v>
      </c>
      <c r="Q23" s="131">
        <v>15</v>
      </c>
      <c r="R23" s="134">
        <v>463</v>
      </c>
      <c r="S23" s="118">
        <v>43942</v>
      </c>
      <c r="T23" s="132">
        <v>2500000</v>
      </c>
      <c r="U23" s="132">
        <v>2500000</v>
      </c>
      <c r="V23" s="136">
        <v>22250000</v>
      </c>
      <c r="W23" s="136">
        <v>7750000</v>
      </c>
      <c r="X23" s="131"/>
      <c r="Y23" s="199"/>
    </row>
    <row r="24" spans="1:25" x14ac:dyDescent="0.25">
      <c r="A24" s="212">
        <v>14</v>
      </c>
      <c r="B24" s="196" t="s">
        <v>459</v>
      </c>
      <c r="C24" s="193">
        <v>235</v>
      </c>
      <c r="D24" s="142">
        <v>2019</v>
      </c>
      <c r="E24" s="131">
        <v>937027</v>
      </c>
      <c r="F24" s="133" t="s">
        <v>98</v>
      </c>
      <c r="G24" s="133" t="s">
        <v>154</v>
      </c>
      <c r="H24" s="132">
        <v>925209522</v>
      </c>
      <c r="I24" s="131">
        <v>90</v>
      </c>
      <c r="J24" s="133" t="s">
        <v>396</v>
      </c>
      <c r="K24" s="131"/>
      <c r="L24" s="131"/>
      <c r="M24" s="131"/>
      <c r="N24" s="131"/>
      <c r="O24" s="131"/>
      <c r="P24" s="131">
        <v>13</v>
      </c>
      <c r="Q24" s="131">
        <v>7</v>
      </c>
      <c r="R24" s="134">
        <v>4810</v>
      </c>
      <c r="S24" s="118">
        <v>43942</v>
      </c>
      <c r="T24" s="132">
        <v>95808195</v>
      </c>
      <c r="U24" s="132">
        <v>95808195</v>
      </c>
      <c r="V24" s="136">
        <f>829401327+U24</f>
        <v>925209522</v>
      </c>
      <c r="W24" s="136">
        <v>168506515</v>
      </c>
      <c r="X24" s="131"/>
      <c r="Y24" s="199"/>
    </row>
    <row r="25" spans="1:25" x14ac:dyDescent="0.25">
      <c r="A25" s="212">
        <v>15</v>
      </c>
      <c r="B25" s="196" t="s">
        <v>460</v>
      </c>
      <c r="C25" s="193">
        <v>235</v>
      </c>
      <c r="D25" s="142">
        <v>2019</v>
      </c>
      <c r="E25" s="131">
        <v>937027</v>
      </c>
      <c r="F25" s="133" t="s">
        <v>98</v>
      </c>
      <c r="G25" s="133" t="s">
        <v>154</v>
      </c>
      <c r="H25" s="132">
        <v>925967434</v>
      </c>
      <c r="I25" s="131">
        <v>90</v>
      </c>
      <c r="J25" s="133" t="s">
        <v>396</v>
      </c>
      <c r="K25" s="131"/>
      <c r="L25" s="131"/>
      <c r="M25" s="131"/>
      <c r="N25" s="131"/>
      <c r="O25" s="131"/>
      <c r="P25" s="131">
        <v>13</v>
      </c>
      <c r="Q25" s="131">
        <v>8</v>
      </c>
      <c r="R25" s="134">
        <v>4811</v>
      </c>
      <c r="S25" s="118">
        <v>43942</v>
      </c>
      <c r="T25" s="132">
        <v>757912</v>
      </c>
      <c r="U25" s="132">
        <v>757912</v>
      </c>
      <c r="V25" s="136">
        <v>925967434</v>
      </c>
      <c r="W25" s="136">
        <v>167748603</v>
      </c>
      <c r="X25" s="131"/>
      <c r="Y25" s="199"/>
    </row>
    <row r="26" spans="1:25" x14ac:dyDescent="0.25">
      <c r="A26" s="212">
        <v>16</v>
      </c>
      <c r="B26" s="196" t="s">
        <v>461</v>
      </c>
      <c r="C26" s="193">
        <v>235</v>
      </c>
      <c r="D26" s="142">
        <v>2019</v>
      </c>
      <c r="E26" s="131">
        <v>988008</v>
      </c>
      <c r="F26" s="144" t="s">
        <v>98</v>
      </c>
      <c r="G26" s="133" t="s">
        <v>154</v>
      </c>
      <c r="H26" s="132">
        <v>12853330</v>
      </c>
      <c r="I26" s="131">
        <v>95.62</v>
      </c>
      <c r="J26" s="133" t="s">
        <v>396</v>
      </c>
      <c r="K26" s="131"/>
      <c r="L26" s="131"/>
      <c r="M26" s="131"/>
      <c r="N26" s="131"/>
      <c r="O26" s="131"/>
      <c r="P26" s="131">
        <v>7</v>
      </c>
      <c r="Q26" s="131">
        <v>4</v>
      </c>
      <c r="R26" s="134">
        <v>81</v>
      </c>
      <c r="S26" s="118">
        <v>43943</v>
      </c>
      <c r="T26" s="132">
        <v>1190000</v>
      </c>
      <c r="U26" s="132">
        <v>1190000</v>
      </c>
      <c r="V26" s="136">
        <f>+U26+11663330</f>
        <v>12853330</v>
      </c>
      <c r="W26" s="136">
        <f>14280000-V26</f>
        <v>1426670</v>
      </c>
      <c r="X26" s="131"/>
      <c r="Y26" s="199"/>
    </row>
    <row r="27" spans="1:25" x14ac:dyDescent="0.25">
      <c r="A27" s="212">
        <v>17</v>
      </c>
      <c r="B27" s="196" t="s">
        <v>462</v>
      </c>
      <c r="C27" s="193">
        <v>235</v>
      </c>
      <c r="D27" s="142">
        <v>2019</v>
      </c>
      <c r="E27" s="138">
        <v>1041805</v>
      </c>
      <c r="F27" s="133" t="s">
        <v>98</v>
      </c>
      <c r="G27" s="133" t="s">
        <v>154</v>
      </c>
      <c r="H27" s="132">
        <v>28922388</v>
      </c>
      <c r="I27" s="139">
        <f t="shared" ref="I27:I34" si="0">9*100/12</f>
        <v>75</v>
      </c>
      <c r="J27" s="133" t="s">
        <v>398</v>
      </c>
      <c r="K27" s="131"/>
      <c r="L27" s="131"/>
      <c r="M27" s="131"/>
      <c r="N27" s="131"/>
      <c r="O27" s="131"/>
      <c r="P27" s="131">
        <v>6</v>
      </c>
      <c r="Q27" s="131">
        <v>6</v>
      </c>
      <c r="R27" s="134">
        <v>4803</v>
      </c>
      <c r="S27" s="118">
        <v>43938</v>
      </c>
      <c r="T27" s="132">
        <v>11568954</v>
      </c>
      <c r="U27" s="132">
        <v>11568954</v>
      </c>
      <c r="V27" s="136">
        <f>17353434+U27</f>
        <v>28922388</v>
      </c>
      <c r="W27" s="131">
        <v>0</v>
      </c>
      <c r="X27" s="131"/>
      <c r="Y27" s="199"/>
    </row>
    <row r="28" spans="1:25" x14ac:dyDescent="0.25">
      <c r="A28" s="212">
        <v>18</v>
      </c>
      <c r="B28" s="196" t="s">
        <v>463</v>
      </c>
      <c r="C28" s="193">
        <v>235</v>
      </c>
      <c r="D28" s="142">
        <v>2019</v>
      </c>
      <c r="E28" s="138">
        <v>1052337</v>
      </c>
      <c r="F28" s="133" t="s">
        <v>98</v>
      </c>
      <c r="G28" s="133" t="s">
        <v>184</v>
      </c>
      <c r="H28" s="132">
        <v>66586774</v>
      </c>
      <c r="I28" s="139">
        <f t="shared" si="0"/>
        <v>75</v>
      </c>
      <c r="J28" s="133" t="s">
        <v>396</v>
      </c>
      <c r="K28" s="131"/>
      <c r="L28" s="131"/>
      <c r="M28" s="131"/>
      <c r="N28" s="131"/>
      <c r="O28" s="131"/>
      <c r="P28" s="131">
        <v>6</v>
      </c>
      <c r="Q28" s="131">
        <v>3</v>
      </c>
      <c r="R28" s="134">
        <v>4807</v>
      </c>
      <c r="S28" s="118">
        <v>43942</v>
      </c>
      <c r="T28" s="132">
        <v>23110826</v>
      </c>
      <c r="U28" s="132">
        <v>23110826</v>
      </c>
      <c r="V28" s="136">
        <v>66586774</v>
      </c>
      <c r="W28" s="136">
        <v>3047347</v>
      </c>
      <c r="X28" s="131"/>
      <c r="Y28" s="199"/>
    </row>
    <row r="29" spans="1:25" x14ac:dyDescent="0.25">
      <c r="A29" s="212">
        <v>19</v>
      </c>
      <c r="B29" s="196" t="s">
        <v>464</v>
      </c>
      <c r="C29" s="193">
        <v>235</v>
      </c>
      <c r="D29" s="142">
        <v>2019</v>
      </c>
      <c r="E29" s="138">
        <v>1070509</v>
      </c>
      <c r="F29" s="133" t="s">
        <v>98</v>
      </c>
      <c r="G29" s="133" t="s">
        <v>154</v>
      </c>
      <c r="H29" s="132">
        <v>36220507</v>
      </c>
      <c r="I29" s="139">
        <f t="shared" si="0"/>
        <v>75</v>
      </c>
      <c r="J29" s="133" t="s">
        <v>396</v>
      </c>
      <c r="K29" s="131"/>
      <c r="L29" s="131"/>
      <c r="M29" s="131"/>
      <c r="N29" s="131"/>
      <c r="O29" s="131"/>
      <c r="P29" s="139">
        <v>12</v>
      </c>
      <c r="Q29" s="139">
        <v>9</v>
      </c>
      <c r="R29" s="134">
        <v>4813</v>
      </c>
      <c r="S29" s="130">
        <v>43945</v>
      </c>
      <c r="T29" s="132">
        <v>140359</v>
      </c>
      <c r="U29" s="132">
        <v>140359</v>
      </c>
      <c r="V29" s="136">
        <f>36080148+U29</f>
        <v>36220507</v>
      </c>
      <c r="W29" s="136">
        <v>201409237</v>
      </c>
      <c r="X29" s="131"/>
      <c r="Y29" s="199"/>
    </row>
    <row r="30" spans="1:25" x14ac:dyDescent="0.25">
      <c r="A30" s="212">
        <v>20</v>
      </c>
      <c r="B30" s="196" t="s">
        <v>465</v>
      </c>
      <c r="C30" s="193">
        <v>235</v>
      </c>
      <c r="D30" s="142">
        <v>2019</v>
      </c>
      <c r="E30" s="138">
        <v>1070509</v>
      </c>
      <c r="F30" s="133" t="s">
        <v>98</v>
      </c>
      <c r="G30" s="133" t="s">
        <v>154</v>
      </c>
      <c r="H30" s="132">
        <v>66942764</v>
      </c>
      <c r="I30" s="139">
        <f t="shared" si="0"/>
        <v>75</v>
      </c>
      <c r="J30" s="133" t="s">
        <v>396</v>
      </c>
      <c r="K30" s="131"/>
      <c r="L30" s="131"/>
      <c r="M30" s="131"/>
      <c r="N30" s="131"/>
      <c r="O30" s="131"/>
      <c r="P30" s="139">
        <v>12</v>
      </c>
      <c r="Q30" s="139">
        <v>9</v>
      </c>
      <c r="R30" s="134">
        <v>4813</v>
      </c>
      <c r="S30" s="130">
        <v>43945</v>
      </c>
      <c r="T30" s="132">
        <v>30722257</v>
      </c>
      <c r="U30" s="132">
        <v>30722257</v>
      </c>
      <c r="V30" s="136">
        <v>66942764</v>
      </c>
      <c r="W30" s="136">
        <v>170686980</v>
      </c>
      <c r="X30" s="131"/>
      <c r="Y30" s="199"/>
    </row>
    <row r="31" spans="1:25" x14ac:dyDescent="0.25">
      <c r="A31" s="212">
        <v>21</v>
      </c>
      <c r="B31" s="196" t="s">
        <v>466</v>
      </c>
      <c r="C31" s="193">
        <v>235</v>
      </c>
      <c r="D31" s="142">
        <v>2019</v>
      </c>
      <c r="E31" s="138">
        <v>1070509</v>
      </c>
      <c r="F31" s="133" t="s">
        <v>98</v>
      </c>
      <c r="G31" s="133" t="s">
        <v>154</v>
      </c>
      <c r="H31" s="132">
        <v>67466388</v>
      </c>
      <c r="I31" s="139">
        <f t="shared" si="0"/>
        <v>75</v>
      </c>
      <c r="J31" s="133" t="s">
        <v>396</v>
      </c>
      <c r="K31" s="131"/>
      <c r="L31" s="131"/>
      <c r="M31" s="131"/>
      <c r="N31" s="131"/>
      <c r="O31" s="131"/>
      <c r="P31" s="139">
        <v>12</v>
      </c>
      <c r="Q31" s="139">
        <v>9</v>
      </c>
      <c r="R31" s="134">
        <v>4813</v>
      </c>
      <c r="S31" s="130">
        <v>43945</v>
      </c>
      <c r="T31" s="132">
        <v>523624</v>
      </c>
      <c r="U31" s="132">
        <v>523624</v>
      </c>
      <c r="V31" s="136">
        <v>67466388</v>
      </c>
      <c r="W31" s="136">
        <v>170163356</v>
      </c>
      <c r="X31" s="131"/>
      <c r="Y31" s="199"/>
    </row>
    <row r="32" spans="1:25" x14ac:dyDescent="0.25">
      <c r="A32" s="212">
        <v>22</v>
      </c>
      <c r="B32" s="196" t="s">
        <v>520</v>
      </c>
      <c r="C32" s="193">
        <v>235</v>
      </c>
      <c r="D32" s="142">
        <v>2019</v>
      </c>
      <c r="E32" s="138">
        <v>1070509</v>
      </c>
      <c r="F32" s="133" t="s">
        <v>98</v>
      </c>
      <c r="G32" s="133" t="s">
        <v>154</v>
      </c>
      <c r="H32" s="132">
        <v>68801991</v>
      </c>
      <c r="I32" s="139">
        <f t="shared" si="0"/>
        <v>75</v>
      </c>
      <c r="J32" s="133" t="s">
        <v>396</v>
      </c>
      <c r="K32" s="131"/>
      <c r="L32" s="131"/>
      <c r="M32" s="131"/>
      <c r="N32" s="131"/>
      <c r="O32" s="131"/>
      <c r="P32" s="139">
        <v>12</v>
      </c>
      <c r="Q32" s="139">
        <v>9</v>
      </c>
      <c r="R32" s="134">
        <v>4813</v>
      </c>
      <c r="S32" s="130">
        <v>43945</v>
      </c>
      <c r="T32" s="132">
        <v>1335603</v>
      </c>
      <c r="U32" s="132">
        <v>1335603</v>
      </c>
      <c r="V32" s="136">
        <v>68801991</v>
      </c>
      <c r="W32" s="136">
        <v>168827753</v>
      </c>
      <c r="X32" s="131"/>
      <c r="Y32" s="199"/>
    </row>
    <row r="33" spans="1:25" x14ac:dyDescent="0.25">
      <c r="A33" s="212">
        <v>23</v>
      </c>
      <c r="B33" s="196" t="s">
        <v>521</v>
      </c>
      <c r="C33" s="193">
        <v>235</v>
      </c>
      <c r="D33" s="142">
        <v>2019</v>
      </c>
      <c r="E33" s="138">
        <v>1070509</v>
      </c>
      <c r="F33" s="133" t="s">
        <v>98</v>
      </c>
      <c r="G33" s="133" t="s">
        <v>154</v>
      </c>
      <c r="H33" s="132">
        <v>109729417</v>
      </c>
      <c r="I33" s="139">
        <f t="shared" si="0"/>
        <v>75</v>
      </c>
      <c r="J33" s="133" t="s">
        <v>396</v>
      </c>
      <c r="K33" s="131"/>
      <c r="L33" s="131"/>
      <c r="M33" s="131"/>
      <c r="N33" s="131"/>
      <c r="O33" s="131"/>
      <c r="P33" s="139">
        <v>12</v>
      </c>
      <c r="Q33" s="139">
        <v>9</v>
      </c>
      <c r="R33" s="134">
        <v>4813</v>
      </c>
      <c r="S33" s="130">
        <v>43945</v>
      </c>
      <c r="T33" s="132">
        <v>40927426</v>
      </c>
      <c r="U33" s="132">
        <v>40927426</v>
      </c>
      <c r="V33" s="136">
        <v>109729417</v>
      </c>
      <c r="W33" s="136">
        <v>127900327</v>
      </c>
      <c r="X33" s="131"/>
      <c r="Y33" s="199"/>
    </row>
    <row r="34" spans="1:25" x14ac:dyDescent="0.25">
      <c r="A34" s="212">
        <v>24</v>
      </c>
      <c r="B34" s="196" t="s">
        <v>522</v>
      </c>
      <c r="C34" s="193">
        <v>235</v>
      </c>
      <c r="D34" s="142">
        <v>2019</v>
      </c>
      <c r="E34" s="138">
        <v>1070509</v>
      </c>
      <c r="F34" s="133" t="s">
        <v>98</v>
      </c>
      <c r="G34" s="133" t="s">
        <v>154</v>
      </c>
      <c r="H34" s="132">
        <v>114587192</v>
      </c>
      <c r="I34" s="139">
        <f t="shared" si="0"/>
        <v>75</v>
      </c>
      <c r="J34" s="133" t="s">
        <v>396</v>
      </c>
      <c r="K34" s="131"/>
      <c r="L34" s="131"/>
      <c r="M34" s="131"/>
      <c r="N34" s="131"/>
      <c r="O34" s="131"/>
      <c r="P34" s="139">
        <v>12</v>
      </c>
      <c r="Q34" s="139">
        <v>9</v>
      </c>
      <c r="R34" s="134">
        <v>4813</v>
      </c>
      <c r="S34" s="130">
        <v>43945</v>
      </c>
      <c r="T34" s="132">
        <v>4857775</v>
      </c>
      <c r="U34" s="132">
        <v>4857775</v>
      </c>
      <c r="V34" s="136">
        <v>114587192</v>
      </c>
      <c r="W34" s="136">
        <v>123042552</v>
      </c>
      <c r="X34" s="131"/>
      <c r="Y34" s="199"/>
    </row>
    <row r="35" spans="1:25" x14ac:dyDescent="0.25">
      <c r="A35" s="212">
        <v>25</v>
      </c>
      <c r="B35" s="196" t="s">
        <v>523</v>
      </c>
      <c r="C35" s="193">
        <v>235</v>
      </c>
      <c r="D35" s="142">
        <v>2019</v>
      </c>
      <c r="E35" s="138">
        <v>1070509</v>
      </c>
      <c r="F35" s="133" t="s">
        <v>98</v>
      </c>
      <c r="G35" s="133" t="s">
        <v>154</v>
      </c>
      <c r="H35" s="132">
        <v>141907790</v>
      </c>
      <c r="I35" s="131">
        <v>100</v>
      </c>
      <c r="J35" s="133" t="s">
        <v>396</v>
      </c>
      <c r="K35" s="131"/>
      <c r="L35" s="131"/>
      <c r="M35" s="131"/>
      <c r="N35" s="131"/>
      <c r="O35" s="131"/>
      <c r="P35" s="139">
        <v>12</v>
      </c>
      <c r="Q35" s="139">
        <v>9</v>
      </c>
      <c r="R35" s="134">
        <v>4813</v>
      </c>
      <c r="S35" s="130">
        <v>43945</v>
      </c>
      <c r="T35" s="132">
        <v>27320598</v>
      </c>
      <c r="U35" s="132">
        <v>27320598</v>
      </c>
      <c r="V35" s="136">
        <v>141907790</v>
      </c>
      <c r="W35" s="136">
        <v>95721954</v>
      </c>
      <c r="X35" s="131"/>
      <c r="Y35" s="199"/>
    </row>
    <row r="36" spans="1:25" x14ac:dyDescent="0.25">
      <c r="A36" s="212">
        <v>26</v>
      </c>
      <c r="B36" s="196" t="s">
        <v>524</v>
      </c>
      <c r="C36" s="193">
        <v>235</v>
      </c>
      <c r="D36" s="142">
        <v>2019</v>
      </c>
      <c r="E36" s="138">
        <v>1070509</v>
      </c>
      <c r="F36" s="133" t="s">
        <v>98</v>
      </c>
      <c r="G36" s="133" t="s">
        <v>154</v>
      </c>
      <c r="H36" s="132">
        <v>150292664</v>
      </c>
      <c r="I36" s="131">
        <v>30.77</v>
      </c>
      <c r="J36" s="133" t="s">
        <v>396</v>
      </c>
      <c r="K36" s="131"/>
      <c r="L36" s="131"/>
      <c r="M36" s="131"/>
      <c r="N36" s="131"/>
      <c r="O36" s="131"/>
      <c r="P36" s="139">
        <v>12</v>
      </c>
      <c r="Q36" s="139">
        <v>9</v>
      </c>
      <c r="R36" s="134">
        <v>4813</v>
      </c>
      <c r="S36" s="130">
        <v>43945</v>
      </c>
      <c r="T36" s="132">
        <v>8384874</v>
      </c>
      <c r="U36" s="132">
        <v>8384874</v>
      </c>
      <c r="V36" s="136">
        <v>150292664</v>
      </c>
      <c r="W36" s="136">
        <v>87337080</v>
      </c>
      <c r="X36" s="131"/>
      <c r="Y36" s="199"/>
    </row>
    <row r="37" spans="1:25" x14ac:dyDescent="0.25">
      <c r="A37" s="212">
        <v>27</v>
      </c>
      <c r="B37" s="196" t="s">
        <v>525</v>
      </c>
      <c r="C37" s="193">
        <v>235</v>
      </c>
      <c r="D37" s="142">
        <v>2019</v>
      </c>
      <c r="E37" s="131">
        <v>1071525</v>
      </c>
      <c r="F37" s="133" t="s">
        <v>98</v>
      </c>
      <c r="G37" s="133" t="s">
        <v>184</v>
      </c>
      <c r="H37" s="132">
        <v>17450032</v>
      </c>
      <c r="I37" s="131">
        <v>38.46</v>
      </c>
      <c r="J37" s="133" t="s">
        <v>396</v>
      </c>
      <c r="K37" s="131"/>
      <c r="L37" s="131"/>
      <c r="M37" s="131"/>
      <c r="N37" s="131"/>
      <c r="O37" s="131"/>
      <c r="P37" s="131">
        <v>6</v>
      </c>
      <c r="Q37" s="131">
        <v>5</v>
      </c>
      <c r="R37" s="134">
        <v>4814</v>
      </c>
      <c r="S37" s="118">
        <v>43943</v>
      </c>
      <c r="T37" s="132">
        <v>2908232</v>
      </c>
      <c r="U37" s="132">
        <v>2908232</v>
      </c>
      <c r="V37" s="136">
        <v>17450032</v>
      </c>
      <c r="W37" s="136">
        <v>128</v>
      </c>
      <c r="X37" s="131"/>
      <c r="Y37" s="199"/>
    </row>
    <row r="38" spans="1:25" x14ac:dyDescent="0.25">
      <c r="A38" s="212">
        <v>28</v>
      </c>
      <c r="B38" s="196" t="s">
        <v>526</v>
      </c>
      <c r="C38" s="193">
        <v>235</v>
      </c>
      <c r="D38" s="142">
        <v>2019</v>
      </c>
      <c r="E38" s="131">
        <v>1108246</v>
      </c>
      <c r="F38" s="133" t="s">
        <v>98</v>
      </c>
      <c r="G38" s="133" t="s">
        <v>154</v>
      </c>
      <c r="H38" s="132">
        <v>4620000</v>
      </c>
      <c r="I38" s="131">
        <v>50</v>
      </c>
      <c r="J38" s="133" t="s">
        <v>396</v>
      </c>
      <c r="K38" s="131"/>
      <c r="L38" s="131"/>
      <c r="M38" s="131"/>
      <c r="N38" s="131"/>
      <c r="O38" s="131"/>
      <c r="P38" s="131">
        <v>13</v>
      </c>
      <c r="Q38" s="131">
        <v>4</v>
      </c>
      <c r="R38" s="134">
        <v>4797</v>
      </c>
      <c r="S38" s="118">
        <v>43934</v>
      </c>
      <c r="T38" s="132">
        <v>1155000</v>
      </c>
      <c r="U38" s="132">
        <v>1155000</v>
      </c>
      <c r="V38" s="136">
        <v>4620000</v>
      </c>
      <c r="W38" s="136">
        <v>9240000</v>
      </c>
      <c r="X38" s="131"/>
      <c r="Y38" s="199"/>
    </row>
    <row r="39" spans="1:25" x14ac:dyDescent="0.25">
      <c r="A39" s="212">
        <v>29</v>
      </c>
      <c r="B39" s="196" t="s">
        <v>527</v>
      </c>
      <c r="C39" s="193">
        <v>235</v>
      </c>
      <c r="D39" s="142">
        <v>2019</v>
      </c>
      <c r="E39" s="131">
        <v>1108246</v>
      </c>
      <c r="F39" s="133" t="s">
        <v>98</v>
      </c>
      <c r="G39" s="133" t="s">
        <v>154</v>
      </c>
      <c r="H39" s="132">
        <v>5775000</v>
      </c>
      <c r="I39" s="137">
        <v>40</v>
      </c>
      <c r="J39" s="133" t="s">
        <v>396</v>
      </c>
      <c r="K39" s="131"/>
      <c r="L39" s="131"/>
      <c r="M39" s="131"/>
      <c r="N39" s="131"/>
      <c r="O39" s="131"/>
      <c r="P39" s="131">
        <v>13</v>
      </c>
      <c r="Q39" s="131">
        <v>5</v>
      </c>
      <c r="R39" s="134">
        <v>4809</v>
      </c>
      <c r="S39" s="118">
        <v>43942</v>
      </c>
      <c r="T39" s="132">
        <v>1155000</v>
      </c>
      <c r="U39" s="132">
        <v>1155000</v>
      </c>
      <c r="V39" s="136">
        <v>5775000</v>
      </c>
      <c r="W39" s="136">
        <v>8085000</v>
      </c>
      <c r="X39" s="131"/>
      <c r="Y39" s="199"/>
    </row>
    <row r="40" spans="1:25" x14ac:dyDescent="0.25">
      <c r="A40" s="212">
        <v>30</v>
      </c>
      <c r="B40" s="196" t="s">
        <v>528</v>
      </c>
      <c r="C40" s="193">
        <v>235</v>
      </c>
      <c r="D40" s="142">
        <v>2019</v>
      </c>
      <c r="E40" s="131">
        <v>1161220</v>
      </c>
      <c r="F40" s="133" t="s">
        <v>98</v>
      </c>
      <c r="G40" s="133" t="s">
        <v>154</v>
      </c>
      <c r="H40" s="132">
        <v>16093560</v>
      </c>
      <c r="I40" s="137">
        <v>40</v>
      </c>
      <c r="J40" s="133" t="s">
        <v>398</v>
      </c>
      <c r="K40" s="131"/>
      <c r="L40" s="131"/>
      <c r="M40" s="131"/>
      <c r="N40" s="131"/>
      <c r="O40" s="131"/>
      <c r="P40" s="131">
        <v>1</v>
      </c>
      <c r="Q40" s="131">
        <v>1</v>
      </c>
      <c r="R40" s="134">
        <v>4816</v>
      </c>
      <c r="S40" s="118">
        <v>43945</v>
      </c>
      <c r="T40" s="132">
        <v>16093560</v>
      </c>
      <c r="U40" s="132">
        <v>16093560</v>
      </c>
      <c r="V40" s="136">
        <v>16093560</v>
      </c>
      <c r="W40" s="131">
        <v>0</v>
      </c>
      <c r="X40" s="131"/>
      <c r="Y40" s="199"/>
    </row>
    <row r="41" spans="1:25" x14ac:dyDescent="0.25">
      <c r="A41" s="212">
        <v>31</v>
      </c>
      <c r="B41" s="196" t="s">
        <v>529</v>
      </c>
      <c r="C41" s="193">
        <v>235</v>
      </c>
      <c r="D41" s="142">
        <v>2020</v>
      </c>
      <c r="E41" s="131">
        <v>1293869</v>
      </c>
      <c r="F41" s="143" t="s">
        <v>98</v>
      </c>
      <c r="G41" s="133" t="s">
        <v>154</v>
      </c>
      <c r="H41" s="132">
        <v>13533333</v>
      </c>
      <c r="I41" s="137">
        <v>25</v>
      </c>
      <c r="J41" s="133" t="s">
        <v>396</v>
      </c>
      <c r="K41" s="131"/>
      <c r="L41" s="131"/>
      <c r="M41" s="131"/>
      <c r="N41" s="131"/>
      <c r="O41" s="131"/>
      <c r="P41" s="131">
        <v>5</v>
      </c>
      <c r="Q41" s="131">
        <v>2</v>
      </c>
      <c r="R41" s="134">
        <v>312</v>
      </c>
      <c r="S41" s="118">
        <v>43934</v>
      </c>
      <c r="T41" s="132">
        <v>7000000</v>
      </c>
      <c r="U41" s="132">
        <v>7000000</v>
      </c>
      <c r="V41" s="132">
        <v>13533333</v>
      </c>
      <c r="W41" s="136">
        <v>14466667</v>
      </c>
      <c r="X41" s="136"/>
      <c r="Y41" s="199"/>
    </row>
    <row r="42" spans="1:25" x14ac:dyDescent="0.25">
      <c r="A42" s="212">
        <v>32</v>
      </c>
      <c r="B42" s="196" t="s">
        <v>530</v>
      </c>
      <c r="C42" s="193">
        <v>235</v>
      </c>
      <c r="D42" s="142">
        <v>2020</v>
      </c>
      <c r="E42" s="131">
        <v>1295032</v>
      </c>
      <c r="F42" s="143" t="s">
        <v>98</v>
      </c>
      <c r="G42" s="133" t="s">
        <v>154</v>
      </c>
      <c r="H42" s="132">
        <v>12480000</v>
      </c>
      <c r="I42" s="137">
        <v>25</v>
      </c>
      <c r="J42" s="133" t="s">
        <v>396</v>
      </c>
      <c r="K42" s="131"/>
      <c r="L42" s="131"/>
      <c r="M42" s="131"/>
      <c r="N42" s="131"/>
      <c r="O42" s="131"/>
      <c r="P42" s="131">
        <v>5</v>
      </c>
      <c r="Q42" s="131">
        <v>2</v>
      </c>
      <c r="R42" s="134">
        <v>365</v>
      </c>
      <c r="S42" s="118">
        <v>43935</v>
      </c>
      <c r="T42" s="132">
        <v>7800000</v>
      </c>
      <c r="U42" s="132">
        <v>7800000</v>
      </c>
      <c r="V42" s="132">
        <v>12480000</v>
      </c>
      <c r="W42" s="136">
        <v>18720000</v>
      </c>
      <c r="X42" s="131"/>
      <c r="Y42" s="199"/>
    </row>
    <row r="43" spans="1:25" x14ac:dyDescent="0.25">
      <c r="A43" s="212">
        <v>33</v>
      </c>
      <c r="B43" s="196" t="s">
        <v>531</v>
      </c>
      <c r="C43" s="193">
        <v>235</v>
      </c>
      <c r="D43" s="142">
        <v>2020</v>
      </c>
      <c r="E43" s="131">
        <v>1298379</v>
      </c>
      <c r="F43" s="143" t="s">
        <v>98</v>
      </c>
      <c r="G43" s="133" t="s">
        <v>154</v>
      </c>
      <c r="H43" s="132">
        <v>5000000</v>
      </c>
      <c r="I43" s="137">
        <v>25</v>
      </c>
      <c r="J43" s="133" t="s">
        <v>396</v>
      </c>
      <c r="K43" s="131"/>
      <c r="L43" s="131"/>
      <c r="M43" s="131"/>
      <c r="N43" s="131"/>
      <c r="O43" s="131"/>
      <c r="P43" s="140">
        <v>4</v>
      </c>
      <c r="Q43" s="140">
        <v>1</v>
      </c>
      <c r="R43" s="134">
        <v>386</v>
      </c>
      <c r="S43" s="118">
        <v>43936</v>
      </c>
      <c r="T43" s="132">
        <v>5000000</v>
      </c>
      <c r="U43" s="132">
        <v>5000000</v>
      </c>
      <c r="V43" s="132">
        <v>5000000</v>
      </c>
      <c r="W43" s="136">
        <v>15000000</v>
      </c>
      <c r="X43" s="131"/>
      <c r="Y43" s="199"/>
    </row>
    <row r="44" spans="1:25" x14ac:dyDescent="0.25">
      <c r="A44" s="212">
        <v>34</v>
      </c>
      <c r="B44" s="196" t="s">
        <v>532</v>
      </c>
      <c r="C44" s="193">
        <v>235</v>
      </c>
      <c r="D44" s="142">
        <v>2020</v>
      </c>
      <c r="E44" s="131">
        <v>1302863</v>
      </c>
      <c r="F44" s="143" t="s">
        <v>98</v>
      </c>
      <c r="G44" s="133" t="s">
        <v>154</v>
      </c>
      <c r="H44" s="132">
        <v>4000000</v>
      </c>
      <c r="I44" s="137">
        <v>25</v>
      </c>
      <c r="J44" s="133" t="s">
        <v>396</v>
      </c>
      <c r="K44" s="131"/>
      <c r="L44" s="131"/>
      <c r="M44" s="131"/>
      <c r="N44" s="131"/>
      <c r="O44" s="131"/>
      <c r="P44" s="140">
        <v>4</v>
      </c>
      <c r="Q44" s="140">
        <v>1</v>
      </c>
      <c r="R44" s="134">
        <v>343</v>
      </c>
      <c r="S44" s="118">
        <v>43934</v>
      </c>
      <c r="T44" s="132">
        <v>4000000</v>
      </c>
      <c r="U44" s="132">
        <v>4000000</v>
      </c>
      <c r="V44" s="132">
        <v>4000000</v>
      </c>
      <c r="W44" s="136">
        <v>12000000</v>
      </c>
      <c r="X44" s="131"/>
      <c r="Y44" s="199"/>
    </row>
    <row r="45" spans="1:25" x14ac:dyDescent="0.25">
      <c r="A45" s="212">
        <v>35</v>
      </c>
      <c r="B45" s="196" t="s">
        <v>533</v>
      </c>
      <c r="C45" s="193">
        <v>235</v>
      </c>
      <c r="D45" s="142">
        <v>2020</v>
      </c>
      <c r="E45" s="131">
        <v>1302866</v>
      </c>
      <c r="F45" s="143" t="s">
        <v>98</v>
      </c>
      <c r="G45" s="133" t="s">
        <v>154</v>
      </c>
      <c r="H45" s="132">
        <v>6000000</v>
      </c>
      <c r="I45" s="137">
        <v>40</v>
      </c>
      <c r="J45" s="133" t="s">
        <v>396</v>
      </c>
      <c r="K45" s="131"/>
      <c r="L45" s="131"/>
      <c r="M45" s="131"/>
      <c r="N45" s="131"/>
      <c r="O45" s="131"/>
      <c r="P45" s="140">
        <v>4</v>
      </c>
      <c r="Q45" s="140">
        <v>1</v>
      </c>
      <c r="R45" s="134">
        <v>387</v>
      </c>
      <c r="S45" s="118">
        <v>43936</v>
      </c>
      <c r="T45" s="132">
        <v>6000000</v>
      </c>
      <c r="U45" s="132">
        <v>6000000</v>
      </c>
      <c r="V45" s="132">
        <v>6000000</v>
      </c>
      <c r="W45" s="136">
        <v>18000000</v>
      </c>
      <c r="X45" s="131"/>
      <c r="Y45" s="199"/>
    </row>
    <row r="46" spans="1:25" x14ac:dyDescent="0.25">
      <c r="A46" s="212">
        <v>36</v>
      </c>
      <c r="B46" s="196" t="s">
        <v>534</v>
      </c>
      <c r="C46" s="193">
        <v>235</v>
      </c>
      <c r="D46" s="142">
        <v>2020</v>
      </c>
      <c r="E46" s="131">
        <v>1303905</v>
      </c>
      <c r="F46" s="143" t="s">
        <v>98</v>
      </c>
      <c r="G46" s="133" t="s">
        <v>154</v>
      </c>
      <c r="H46" s="132">
        <v>4000000</v>
      </c>
      <c r="I46" s="137">
        <v>40</v>
      </c>
      <c r="J46" s="133" t="s">
        <v>396</v>
      </c>
      <c r="K46" s="131"/>
      <c r="L46" s="131"/>
      <c r="M46" s="131"/>
      <c r="N46" s="131"/>
      <c r="O46" s="131"/>
      <c r="P46" s="140">
        <v>4</v>
      </c>
      <c r="Q46" s="140">
        <v>1</v>
      </c>
      <c r="R46" s="134">
        <v>319</v>
      </c>
      <c r="S46" s="118">
        <v>43934</v>
      </c>
      <c r="T46" s="132">
        <v>4000000</v>
      </c>
      <c r="U46" s="132">
        <v>4000000</v>
      </c>
      <c r="V46" s="132">
        <v>4000000</v>
      </c>
      <c r="W46" s="136">
        <v>12000000</v>
      </c>
      <c r="X46" s="131"/>
      <c r="Y46" s="199"/>
    </row>
    <row r="47" spans="1:25" x14ac:dyDescent="0.25">
      <c r="A47" s="212">
        <v>37</v>
      </c>
      <c r="B47" s="196" t="s">
        <v>535</v>
      </c>
      <c r="C47" s="193">
        <v>235</v>
      </c>
      <c r="D47" s="142">
        <v>2020</v>
      </c>
      <c r="E47" s="131">
        <v>1304711</v>
      </c>
      <c r="F47" s="143" t="s">
        <v>98</v>
      </c>
      <c r="G47" s="133" t="s">
        <v>154</v>
      </c>
      <c r="H47" s="132">
        <v>17866667</v>
      </c>
      <c r="I47" s="137">
        <v>40</v>
      </c>
      <c r="J47" s="133" t="s">
        <v>396</v>
      </c>
      <c r="K47" s="131"/>
      <c r="L47" s="131"/>
      <c r="M47" s="131"/>
      <c r="N47" s="131"/>
      <c r="O47" s="131"/>
      <c r="P47" s="140">
        <v>5</v>
      </c>
      <c r="Q47" s="140">
        <v>2</v>
      </c>
      <c r="R47" s="134">
        <v>347</v>
      </c>
      <c r="S47" s="118">
        <v>43934</v>
      </c>
      <c r="T47" s="132">
        <v>8000000</v>
      </c>
      <c r="U47" s="132">
        <v>8000000</v>
      </c>
      <c r="V47" s="132">
        <f>+U47+9866667</f>
        <v>17866667</v>
      </c>
      <c r="W47" s="136">
        <v>14133333</v>
      </c>
      <c r="X47" s="131"/>
      <c r="Y47" s="199"/>
    </row>
    <row r="48" spans="1:25" x14ac:dyDescent="0.25">
      <c r="A48" s="212">
        <v>38</v>
      </c>
      <c r="B48" s="196" t="s">
        <v>536</v>
      </c>
      <c r="C48" s="193">
        <v>235</v>
      </c>
      <c r="D48" s="142">
        <v>2020</v>
      </c>
      <c r="E48" s="131">
        <v>1304725</v>
      </c>
      <c r="F48" s="143" t="s">
        <v>98</v>
      </c>
      <c r="G48" s="133" t="s">
        <v>154</v>
      </c>
      <c r="H48" s="132">
        <v>13533333</v>
      </c>
      <c r="I48" s="141">
        <v>28.571428571428573</v>
      </c>
      <c r="J48" s="133" t="s">
        <v>396</v>
      </c>
      <c r="K48" s="131"/>
      <c r="L48" s="131"/>
      <c r="M48" s="131"/>
      <c r="N48" s="131"/>
      <c r="O48" s="131"/>
      <c r="P48" s="140">
        <v>5</v>
      </c>
      <c r="Q48" s="140">
        <v>2</v>
      </c>
      <c r="R48" s="134">
        <v>311</v>
      </c>
      <c r="S48" s="118">
        <v>43934</v>
      </c>
      <c r="T48" s="132">
        <v>7000000</v>
      </c>
      <c r="U48" s="132">
        <v>7000000</v>
      </c>
      <c r="V48" s="132">
        <v>13533333</v>
      </c>
      <c r="W48" s="136">
        <v>14466667</v>
      </c>
      <c r="X48" s="131"/>
      <c r="Y48" s="199"/>
    </row>
    <row r="49" spans="1:25" x14ac:dyDescent="0.25">
      <c r="A49" s="212">
        <v>39</v>
      </c>
      <c r="B49" s="196" t="s">
        <v>537</v>
      </c>
      <c r="C49" s="193">
        <v>235</v>
      </c>
      <c r="D49" s="142">
        <v>2020</v>
      </c>
      <c r="E49" s="131">
        <v>1307045</v>
      </c>
      <c r="F49" s="143" t="s">
        <v>98</v>
      </c>
      <c r="G49" s="133" t="s">
        <v>154</v>
      </c>
      <c r="H49" s="132">
        <v>11600000</v>
      </c>
      <c r="I49" s="137">
        <v>40</v>
      </c>
      <c r="J49" s="133" t="s">
        <v>396</v>
      </c>
      <c r="K49" s="131"/>
      <c r="L49" s="131"/>
      <c r="M49" s="131"/>
      <c r="N49" s="131"/>
      <c r="O49" s="131"/>
      <c r="P49" s="140">
        <v>5</v>
      </c>
      <c r="Q49" s="140">
        <v>2</v>
      </c>
      <c r="R49" s="134">
        <v>383</v>
      </c>
      <c r="S49" s="118">
        <v>43936</v>
      </c>
      <c r="T49" s="132">
        <v>6000000</v>
      </c>
      <c r="U49" s="132">
        <v>6000000</v>
      </c>
      <c r="V49" s="132">
        <v>11600000</v>
      </c>
      <c r="W49" s="136">
        <v>12400000</v>
      </c>
      <c r="X49" s="131"/>
      <c r="Y49" s="199"/>
    </row>
    <row r="50" spans="1:25" x14ac:dyDescent="0.25">
      <c r="A50" s="212">
        <v>40</v>
      </c>
      <c r="B50" s="196" t="s">
        <v>538</v>
      </c>
      <c r="C50" s="193">
        <v>235</v>
      </c>
      <c r="D50" s="142">
        <v>2020</v>
      </c>
      <c r="E50" s="131">
        <v>1307296</v>
      </c>
      <c r="F50" s="143" t="s">
        <v>98</v>
      </c>
      <c r="G50" s="133" t="s">
        <v>154</v>
      </c>
      <c r="H50" s="132">
        <v>11600000</v>
      </c>
      <c r="I50" s="137">
        <v>25</v>
      </c>
      <c r="J50" s="133" t="s">
        <v>396</v>
      </c>
      <c r="K50" s="131"/>
      <c r="L50" s="131"/>
      <c r="M50" s="131"/>
      <c r="N50" s="131"/>
      <c r="O50" s="131"/>
      <c r="P50" s="140">
        <v>7</v>
      </c>
      <c r="Q50" s="140">
        <v>2</v>
      </c>
      <c r="R50" s="134">
        <v>306</v>
      </c>
      <c r="S50" s="118">
        <v>43928</v>
      </c>
      <c r="T50" s="132">
        <v>6000000</v>
      </c>
      <c r="U50" s="132">
        <v>6000000</v>
      </c>
      <c r="V50" s="132">
        <v>11600000</v>
      </c>
      <c r="W50" s="136">
        <v>24400000</v>
      </c>
      <c r="X50" s="131"/>
      <c r="Y50" s="199"/>
    </row>
    <row r="51" spans="1:25" x14ac:dyDescent="0.25">
      <c r="A51" s="212">
        <v>41</v>
      </c>
      <c r="B51" s="196" t="s">
        <v>539</v>
      </c>
      <c r="C51" s="193">
        <v>235</v>
      </c>
      <c r="D51" s="142">
        <v>2020</v>
      </c>
      <c r="E51" s="131">
        <v>1308224</v>
      </c>
      <c r="F51" s="143" t="s">
        <v>98</v>
      </c>
      <c r="G51" s="133" t="s">
        <v>154</v>
      </c>
      <c r="H51" s="132">
        <v>10483200</v>
      </c>
      <c r="I51" s="137">
        <v>50</v>
      </c>
      <c r="J51" s="133" t="s">
        <v>396</v>
      </c>
      <c r="K51" s="131"/>
      <c r="L51" s="131"/>
      <c r="M51" s="131"/>
      <c r="N51" s="131"/>
      <c r="O51" s="131"/>
      <c r="P51" s="140">
        <v>5</v>
      </c>
      <c r="Q51" s="140">
        <v>2</v>
      </c>
      <c r="R51" s="134">
        <v>473</v>
      </c>
      <c r="S51" s="118">
        <v>43942</v>
      </c>
      <c r="T51" s="132">
        <v>6552000</v>
      </c>
      <c r="U51" s="132">
        <v>6552000</v>
      </c>
      <c r="V51" s="132">
        <v>10483200</v>
      </c>
      <c r="W51" s="136">
        <v>15724800</v>
      </c>
      <c r="X51" s="131"/>
      <c r="Y51" s="199"/>
    </row>
    <row r="52" spans="1:25" x14ac:dyDescent="0.25">
      <c r="A52" s="212">
        <v>42</v>
      </c>
      <c r="B52" s="196" t="s">
        <v>540</v>
      </c>
      <c r="C52" s="193">
        <v>235</v>
      </c>
      <c r="D52" s="142">
        <v>2020</v>
      </c>
      <c r="E52" s="131">
        <v>1308367</v>
      </c>
      <c r="F52" s="143" t="s">
        <v>98</v>
      </c>
      <c r="G52" s="133" t="s">
        <v>154</v>
      </c>
      <c r="H52" s="132">
        <v>4666667</v>
      </c>
      <c r="I52" s="137">
        <v>20</v>
      </c>
      <c r="J52" s="133" t="s">
        <v>396</v>
      </c>
      <c r="K52" s="131"/>
      <c r="L52" s="131"/>
      <c r="M52" s="131"/>
      <c r="N52" s="131"/>
      <c r="O52" s="131"/>
      <c r="P52" s="140">
        <v>4</v>
      </c>
      <c r="Q52" s="140">
        <v>1</v>
      </c>
      <c r="R52" s="134">
        <v>158</v>
      </c>
      <c r="S52" s="118">
        <v>43924</v>
      </c>
      <c r="T52" s="132">
        <v>4666667</v>
      </c>
      <c r="U52" s="132">
        <v>4666667</v>
      </c>
      <c r="V52" s="132">
        <v>4666667</v>
      </c>
      <c r="W52" s="136">
        <v>15333333</v>
      </c>
      <c r="X52" s="131"/>
      <c r="Y52" s="199"/>
    </row>
    <row r="53" spans="1:25" x14ac:dyDescent="0.25">
      <c r="A53" s="212">
        <v>43</v>
      </c>
      <c r="B53" s="196" t="s">
        <v>541</v>
      </c>
      <c r="C53" s="193">
        <v>235</v>
      </c>
      <c r="D53" s="142">
        <v>2020</v>
      </c>
      <c r="E53" s="131">
        <v>1308367</v>
      </c>
      <c r="F53" s="143" t="s">
        <v>98</v>
      </c>
      <c r="G53" s="133" t="s">
        <v>154</v>
      </c>
      <c r="H53" s="132">
        <v>9666667</v>
      </c>
      <c r="I53" s="137">
        <v>40</v>
      </c>
      <c r="J53" s="133" t="s">
        <v>396</v>
      </c>
      <c r="K53" s="131"/>
      <c r="L53" s="131"/>
      <c r="M53" s="131"/>
      <c r="N53" s="131"/>
      <c r="O53" s="131"/>
      <c r="P53" s="140">
        <v>4</v>
      </c>
      <c r="Q53" s="140">
        <v>2</v>
      </c>
      <c r="R53" s="134">
        <v>322</v>
      </c>
      <c r="S53" s="118">
        <v>43938</v>
      </c>
      <c r="T53" s="132">
        <v>5000000</v>
      </c>
      <c r="U53" s="132">
        <v>5000000</v>
      </c>
      <c r="V53" s="132">
        <v>9666667</v>
      </c>
      <c r="W53" s="136">
        <v>5666666</v>
      </c>
      <c r="X53" s="131"/>
      <c r="Y53" s="199"/>
    </row>
    <row r="54" spans="1:25" x14ac:dyDescent="0.25">
      <c r="A54" s="212">
        <v>44</v>
      </c>
      <c r="B54" s="196" t="s">
        <v>542</v>
      </c>
      <c r="C54" s="193">
        <v>235</v>
      </c>
      <c r="D54" s="142">
        <v>2020</v>
      </c>
      <c r="E54" s="131">
        <v>1309095</v>
      </c>
      <c r="F54" s="143" t="s">
        <v>98</v>
      </c>
      <c r="G54" s="133" t="s">
        <v>154</v>
      </c>
      <c r="H54" s="132">
        <v>5460000</v>
      </c>
      <c r="I54" s="137">
        <v>40</v>
      </c>
      <c r="J54" s="133" t="s">
        <v>396</v>
      </c>
      <c r="K54" s="131"/>
      <c r="L54" s="131"/>
      <c r="M54" s="131"/>
      <c r="N54" s="131"/>
      <c r="O54" s="131"/>
      <c r="P54" s="140">
        <v>5</v>
      </c>
      <c r="Q54" s="140">
        <v>1</v>
      </c>
      <c r="R54" s="134">
        <v>497</v>
      </c>
      <c r="S54" s="118">
        <v>43945</v>
      </c>
      <c r="T54" s="132">
        <v>5460000</v>
      </c>
      <c r="U54" s="132">
        <v>5460000</v>
      </c>
      <c r="V54" s="132">
        <v>5460000</v>
      </c>
      <c r="W54" s="136">
        <v>20748000</v>
      </c>
      <c r="X54" s="131"/>
      <c r="Y54" s="199"/>
    </row>
    <row r="55" spans="1:25" x14ac:dyDescent="0.25">
      <c r="A55" s="212">
        <v>45</v>
      </c>
      <c r="B55" s="196" t="s">
        <v>543</v>
      </c>
      <c r="C55" s="193">
        <v>235</v>
      </c>
      <c r="D55" s="142">
        <v>2020</v>
      </c>
      <c r="E55" s="131">
        <v>1309095</v>
      </c>
      <c r="F55" s="143" t="s">
        <v>98</v>
      </c>
      <c r="G55" s="133" t="s">
        <v>154</v>
      </c>
      <c r="H55" s="132">
        <v>12012000</v>
      </c>
      <c r="I55" s="137">
        <v>40</v>
      </c>
      <c r="J55" s="133" t="s">
        <v>396</v>
      </c>
      <c r="K55" s="131"/>
      <c r="L55" s="131"/>
      <c r="M55" s="131"/>
      <c r="N55" s="131"/>
      <c r="O55" s="131"/>
      <c r="P55" s="140">
        <v>5</v>
      </c>
      <c r="Q55" s="140">
        <v>2</v>
      </c>
      <c r="R55" s="134">
        <v>498</v>
      </c>
      <c r="S55" s="118">
        <v>43943</v>
      </c>
      <c r="T55" s="132">
        <v>6552000</v>
      </c>
      <c r="U55" s="132">
        <v>6552000</v>
      </c>
      <c r="V55" s="132">
        <v>12012000</v>
      </c>
      <c r="W55" s="136">
        <f>26208000-V55</f>
        <v>14196000</v>
      </c>
      <c r="X55" s="131"/>
      <c r="Y55" s="199"/>
    </row>
    <row r="56" spans="1:25" x14ac:dyDescent="0.25">
      <c r="A56" s="212">
        <v>46</v>
      </c>
      <c r="B56" s="196" t="s">
        <v>544</v>
      </c>
      <c r="C56" s="193">
        <v>235</v>
      </c>
      <c r="D56" s="142">
        <v>2020</v>
      </c>
      <c r="E56" s="131">
        <v>1309608</v>
      </c>
      <c r="F56" s="143" t="s">
        <v>98</v>
      </c>
      <c r="G56" s="133" t="s">
        <v>154</v>
      </c>
      <c r="H56" s="132">
        <v>4833333</v>
      </c>
      <c r="I56" s="137">
        <v>10</v>
      </c>
      <c r="J56" s="133" t="s">
        <v>396</v>
      </c>
      <c r="K56" s="131"/>
      <c r="L56" s="131"/>
      <c r="M56" s="131"/>
      <c r="N56" s="131"/>
      <c r="O56" s="131"/>
      <c r="P56" s="140">
        <v>5</v>
      </c>
      <c r="Q56" s="140">
        <v>2</v>
      </c>
      <c r="R56" s="134">
        <v>277</v>
      </c>
      <c r="S56" s="118">
        <v>43927</v>
      </c>
      <c r="T56" s="132">
        <v>2500000</v>
      </c>
      <c r="U56" s="132">
        <v>2500000</v>
      </c>
      <c r="V56" s="132">
        <v>4833333</v>
      </c>
      <c r="W56" s="136">
        <v>5166667</v>
      </c>
      <c r="X56" s="131"/>
      <c r="Y56" s="199"/>
    </row>
    <row r="57" spans="1:25" x14ac:dyDescent="0.25">
      <c r="A57" s="212">
        <v>47</v>
      </c>
      <c r="B57" s="196" t="s">
        <v>545</v>
      </c>
      <c r="C57" s="193">
        <v>235</v>
      </c>
      <c r="D57" s="142">
        <v>2020</v>
      </c>
      <c r="E57" s="131">
        <v>1313191</v>
      </c>
      <c r="F57" s="143" t="s">
        <v>98</v>
      </c>
      <c r="G57" s="133" t="s">
        <v>154</v>
      </c>
      <c r="H57" s="132">
        <v>9600000</v>
      </c>
      <c r="I57" s="137">
        <v>40</v>
      </c>
      <c r="J57" s="133" t="s">
        <v>396</v>
      </c>
      <c r="K57" s="131"/>
      <c r="L57" s="131"/>
      <c r="M57" s="131"/>
      <c r="N57" s="131"/>
      <c r="O57" s="131"/>
      <c r="P57" s="140">
        <v>5</v>
      </c>
      <c r="Q57" s="140">
        <v>2</v>
      </c>
      <c r="R57" s="134">
        <v>499</v>
      </c>
      <c r="S57" s="118">
        <v>43943</v>
      </c>
      <c r="T57" s="132">
        <v>7200000</v>
      </c>
      <c r="U57" s="132">
        <v>7200000</v>
      </c>
      <c r="V57" s="132">
        <v>9600000</v>
      </c>
      <c r="W57" s="136">
        <v>19200000</v>
      </c>
      <c r="X57" s="131"/>
      <c r="Y57" s="199"/>
    </row>
    <row r="58" spans="1:25" x14ac:dyDescent="0.25">
      <c r="A58" s="212">
        <v>48</v>
      </c>
      <c r="B58" s="196" t="s">
        <v>546</v>
      </c>
      <c r="C58" s="193">
        <v>235</v>
      </c>
      <c r="D58" s="142">
        <v>2020</v>
      </c>
      <c r="E58" s="131">
        <v>1314359</v>
      </c>
      <c r="F58" s="143" t="s">
        <v>98</v>
      </c>
      <c r="G58" s="133" t="s">
        <v>154</v>
      </c>
      <c r="H58" s="132">
        <v>10000000</v>
      </c>
      <c r="I58" s="141">
        <v>18.181818181818183</v>
      </c>
      <c r="J58" s="133" t="s">
        <v>396</v>
      </c>
      <c r="K58" s="131"/>
      <c r="L58" s="131"/>
      <c r="M58" s="131"/>
      <c r="N58" s="131"/>
      <c r="O58" s="131"/>
      <c r="P58" s="140">
        <v>10</v>
      </c>
      <c r="Q58" s="140">
        <v>1</v>
      </c>
      <c r="R58" s="134">
        <v>443</v>
      </c>
      <c r="S58" s="118">
        <v>43941</v>
      </c>
      <c r="T58" s="132">
        <v>10000000</v>
      </c>
      <c r="U58" s="132">
        <v>10000000</v>
      </c>
      <c r="V58" s="132">
        <v>10000000</v>
      </c>
      <c r="W58" s="136">
        <v>90000000</v>
      </c>
      <c r="X58" s="131"/>
      <c r="Y58" s="199"/>
    </row>
    <row r="59" spans="1:25" x14ac:dyDescent="0.25">
      <c r="A59" s="212">
        <v>49</v>
      </c>
      <c r="B59" s="196" t="s">
        <v>547</v>
      </c>
      <c r="C59" s="193">
        <v>235</v>
      </c>
      <c r="D59" s="142">
        <v>2020</v>
      </c>
      <c r="E59" s="131">
        <v>1314801</v>
      </c>
      <c r="F59" s="143" t="s">
        <v>98</v>
      </c>
      <c r="G59" s="133" t="s">
        <v>154</v>
      </c>
      <c r="H59" s="132">
        <v>13920000</v>
      </c>
      <c r="I59" s="137">
        <v>20</v>
      </c>
      <c r="J59" s="133" t="s">
        <v>396</v>
      </c>
      <c r="K59" s="131"/>
      <c r="L59" s="131"/>
      <c r="M59" s="131"/>
      <c r="N59" s="131"/>
      <c r="O59" s="131"/>
      <c r="P59" s="140">
        <v>5</v>
      </c>
      <c r="Q59" s="140">
        <v>2</v>
      </c>
      <c r="R59" s="134">
        <v>274</v>
      </c>
      <c r="S59" s="118">
        <v>43927</v>
      </c>
      <c r="T59" s="132">
        <v>7200000</v>
      </c>
      <c r="U59" s="132">
        <v>7200000</v>
      </c>
      <c r="V59" s="132">
        <v>13920000</v>
      </c>
      <c r="W59" s="136">
        <v>14880000</v>
      </c>
      <c r="X59" s="131"/>
      <c r="Y59" s="199"/>
    </row>
    <row r="60" spans="1:25" x14ac:dyDescent="0.25">
      <c r="A60" s="212">
        <v>50</v>
      </c>
      <c r="B60" s="196" t="s">
        <v>548</v>
      </c>
      <c r="C60" s="193">
        <v>235</v>
      </c>
      <c r="D60" s="142">
        <v>2020</v>
      </c>
      <c r="E60" s="131">
        <v>1314854</v>
      </c>
      <c r="F60" s="143" t="s">
        <v>98</v>
      </c>
      <c r="G60" s="133" t="s">
        <v>154</v>
      </c>
      <c r="H60" s="132">
        <v>19333333</v>
      </c>
      <c r="I60" s="141">
        <v>18.181818181818183</v>
      </c>
      <c r="J60" s="133" t="s">
        <v>396</v>
      </c>
      <c r="K60" s="131"/>
      <c r="L60" s="131"/>
      <c r="M60" s="131"/>
      <c r="N60" s="131"/>
      <c r="O60" s="131"/>
      <c r="P60" s="140">
        <v>11</v>
      </c>
      <c r="Q60" s="140">
        <v>2</v>
      </c>
      <c r="R60" s="134">
        <v>294</v>
      </c>
      <c r="S60" s="118">
        <v>43935</v>
      </c>
      <c r="T60" s="132">
        <v>10000000</v>
      </c>
      <c r="U60" s="132">
        <v>10000000</v>
      </c>
      <c r="V60" s="132">
        <v>19333333</v>
      </c>
      <c r="W60" s="136">
        <v>80666667</v>
      </c>
      <c r="X60" s="131"/>
      <c r="Y60" s="199"/>
    </row>
    <row r="61" spans="1:25" x14ac:dyDescent="0.25">
      <c r="A61" s="212">
        <v>51</v>
      </c>
      <c r="B61" s="196" t="s">
        <v>549</v>
      </c>
      <c r="C61" s="193">
        <v>235</v>
      </c>
      <c r="D61" s="142">
        <v>2020</v>
      </c>
      <c r="E61" s="131">
        <v>1315139</v>
      </c>
      <c r="F61" s="143" t="s">
        <v>98</v>
      </c>
      <c r="G61" s="133" t="s">
        <v>154</v>
      </c>
      <c r="H61" s="132">
        <v>5000000</v>
      </c>
      <c r="I61" s="137">
        <v>40</v>
      </c>
      <c r="J61" s="133" t="s">
        <v>396</v>
      </c>
      <c r="K61" s="131"/>
      <c r="L61" s="131"/>
      <c r="M61" s="131"/>
      <c r="N61" s="131"/>
      <c r="O61" s="131"/>
      <c r="P61" s="140">
        <v>5</v>
      </c>
      <c r="Q61" s="140">
        <v>1</v>
      </c>
      <c r="R61" s="134">
        <v>359</v>
      </c>
      <c r="S61" s="118">
        <v>43935</v>
      </c>
      <c r="T61" s="132">
        <v>5000000</v>
      </c>
      <c r="U61" s="132">
        <v>5000000</v>
      </c>
      <c r="V61" s="132">
        <v>5000000</v>
      </c>
      <c r="W61" s="136">
        <v>15000000</v>
      </c>
      <c r="X61" s="131"/>
      <c r="Y61" s="199"/>
    </row>
    <row r="62" spans="1:25" x14ac:dyDescent="0.25">
      <c r="A62" s="212">
        <v>52</v>
      </c>
      <c r="B62" s="196" t="s">
        <v>550</v>
      </c>
      <c r="C62" s="193">
        <v>235</v>
      </c>
      <c r="D62" s="142">
        <v>2020</v>
      </c>
      <c r="E62" s="131">
        <v>1316730</v>
      </c>
      <c r="F62" s="143" t="s">
        <v>98</v>
      </c>
      <c r="G62" s="133" t="s">
        <v>154</v>
      </c>
      <c r="H62" s="132">
        <v>19333333</v>
      </c>
      <c r="I62" s="137">
        <v>40</v>
      </c>
      <c r="J62" s="133" t="s">
        <v>396</v>
      </c>
      <c r="K62" s="131"/>
      <c r="L62" s="131"/>
      <c r="M62" s="131"/>
      <c r="N62" s="131"/>
      <c r="O62" s="131"/>
      <c r="P62" s="140">
        <v>11</v>
      </c>
      <c r="Q62" s="140">
        <v>2</v>
      </c>
      <c r="R62" s="134">
        <v>535</v>
      </c>
      <c r="S62" s="118">
        <v>43945</v>
      </c>
      <c r="T62" s="132">
        <v>10000000</v>
      </c>
      <c r="U62" s="132">
        <v>10000000</v>
      </c>
      <c r="V62" s="132">
        <v>19333333</v>
      </c>
      <c r="W62" s="136">
        <v>80666667</v>
      </c>
      <c r="X62" s="131"/>
      <c r="Y62" s="199"/>
    </row>
    <row r="63" spans="1:25" x14ac:dyDescent="0.25">
      <c r="A63" s="212">
        <v>53</v>
      </c>
      <c r="B63" s="196" t="s">
        <v>551</v>
      </c>
      <c r="C63" s="193">
        <v>235</v>
      </c>
      <c r="D63" s="142">
        <v>2020</v>
      </c>
      <c r="E63" s="131">
        <v>1316765</v>
      </c>
      <c r="F63" s="143" t="s">
        <v>98</v>
      </c>
      <c r="G63" s="133" t="s">
        <v>154</v>
      </c>
      <c r="H63" s="132">
        <v>13920000</v>
      </c>
      <c r="I63" s="137">
        <v>40</v>
      </c>
      <c r="J63" s="133" t="s">
        <v>396</v>
      </c>
      <c r="K63" s="131"/>
      <c r="L63" s="131"/>
      <c r="M63" s="131"/>
      <c r="N63" s="131"/>
      <c r="O63" s="131"/>
      <c r="P63" s="140">
        <v>5</v>
      </c>
      <c r="Q63" s="140">
        <v>2</v>
      </c>
      <c r="R63" s="134">
        <v>337</v>
      </c>
      <c r="S63" s="118">
        <v>43934</v>
      </c>
      <c r="T63" s="132">
        <v>7200000</v>
      </c>
      <c r="U63" s="132">
        <v>7200000</v>
      </c>
      <c r="V63" s="132">
        <v>13920000</v>
      </c>
      <c r="W63" s="136">
        <v>14880000</v>
      </c>
      <c r="X63" s="131"/>
      <c r="Y63" s="199"/>
    </row>
    <row r="64" spans="1:25" x14ac:dyDescent="0.25">
      <c r="A64" s="212">
        <v>54</v>
      </c>
      <c r="B64" s="196" t="s">
        <v>552</v>
      </c>
      <c r="C64" s="193">
        <v>235</v>
      </c>
      <c r="D64" s="142">
        <v>2020</v>
      </c>
      <c r="E64" s="131">
        <v>1317274</v>
      </c>
      <c r="F64" s="143" t="s">
        <v>98</v>
      </c>
      <c r="G64" s="133" t="s">
        <v>154</v>
      </c>
      <c r="H64" s="132">
        <v>13533333</v>
      </c>
      <c r="I64" s="137">
        <v>40</v>
      </c>
      <c r="J64" s="133" t="s">
        <v>396</v>
      </c>
      <c r="K64" s="131"/>
      <c r="L64" s="131"/>
      <c r="M64" s="131"/>
      <c r="N64" s="131"/>
      <c r="O64" s="131"/>
      <c r="P64" s="140">
        <v>5</v>
      </c>
      <c r="Q64" s="140">
        <v>2</v>
      </c>
      <c r="R64" s="134">
        <v>305</v>
      </c>
      <c r="S64" s="118">
        <v>43928</v>
      </c>
      <c r="T64" s="132">
        <v>7000000</v>
      </c>
      <c r="U64" s="132">
        <v>7000000</v>
      </c>
      <c r="V64" s="132">
        <v>13533333</v>
      </c>
      <c r="W64" s="136">
        <v>14466667</v>
      </c>
      <c r="X64" s="131"/>
      <c r="Y64" s="199"/>
    </row>
    <row r="65" spans="1:25" x14ac:dyDescent="0.25">
      <c r="A65" s="212">
        <v>55</v>
      </c>
      <c r="B65" s="196" t="s">
        <v>553</v>
      </c>
      <c r="C65" s="193">
        <v>235</v>
      </c>
      <c r="D65" s="142">
        <v>2020</v>
      </c>
      <c r="E65" s="131">
        <v>1317298</v>
      </c>
      <c r="F65" s="143" t="s">
        <v>98</v>
      </c>
      <c r="G65" s="133" t="s">
        <v>154</v>
      </c>
      <c r="H65" s="132">
        <v>15200000</v>
      </c>
      <c r="I65" s="137">
        <v>25</v>
      </c>
      <c r="J65" s="133" t="s">
        <v>396</v>
      </c>
      <c r="K65" s="131"/>
      <c r="L65" s="131"/>
      <c r="M65" s="131"/>
      <c r="N65" s="131"/>
      <c r="O65" s="131"/>
      <c r="P65" s="140">
        <v>5</v>
      </c>
      <c r="Q65" s="140">
        <v>2</v>
      </c>
      <c r="R65" s="134">
        <v>357</v>
      </c>
      <c r="S65" s="118">
        <v>43935</v>
      </c>
      <c r="T65" s="132">
        <v>8000000</v>
      </c>
      <c r="U65" s="132">
        <v>8000000</v>
      </c>
      <c r="V65" s="132">
        <v>15200000</v>
      </c>
      <c r="W65" s="136">
        <v>16800000</v>
      </c>
      <c r="X65" s="131"/>
      <c r="Y65" s="199"/>
    </row>
    <row r="66" spans="1:25" x14ac:dyDescent="0.25">
      <c r="A66" s="212">
        <v>56</v>
      </c>
      <c r="B66" s="196" t="s">
        <v>554</v>
      </c>
      <c r="C66" s="193">
        <v>235</v>
      </c>
      <c r="D66" s="142">
        <v>2020</v>
      </c>
      <c r="E66" s="131">
        <v>1318121</v>
      </c>
      <c r="F66" s="143" t="s">
        <v>98</v>
      </c>
      <c r="G66" s="133" t="s">
        <v>154</v>
      </c>
      <c r="H66" s="132">
        <v>12600000</v>
      </c>
      <c r="I66" s="137">
        <v>25</v>
      </c>
      <c r="J66" s="133" t="s">
        <v>396</v>
      </c>
      <c r="K66" s="131"/>
      <c r="L66" s="131"/>
      <c r="M66" s="131"/>
      <c r="N66" s="131"/>
      <c r="O66" s="131"/>
      <c r="P66" s="140">
        <v>5</v>
      </c>
      <c r="Q66" s="140">
        <v>2</v>
      </c>
      <c r="R66" s="134">
        <v>327</v>
      </c>
      <c r="S66" s="118">
        <v>43934</v>
      </c>
      <c r="T66" s="132">
        <v>7000000</v>
      </c>
      <c r="U66" s="132">
        <v>7000000</v>
      </c>
      <c r="V66" s="132">
        <v>12600000</v>
      </c>
      <c r="W66" s="136">
        <v>15400000</v>
      </c>
      <c r="X66" s="131"/>
      <c r="Y66" s="199"/>
    </row>
    <row r="67" spans="1:25" x14ac:dyDescent="0.25">
      <c r="A67" s="212">
        <v>57</v>
      </c>
      <c r="B67" s="196" t="s">
        <v>555</v>
      </c>
      <c r="C67" s="193">
        <v>235</v>
      </c>
      <c r="D67" s="142">
        <v>2020</v>
      </c>
      <c r="E67" s="131">
        <v>1318419</v>
      </c>
      <c r="F67" s="143" t="s">
        <v>98</v>
      </c>
      <c r="G67" s="133" t="s">
        <v>154</v>
      </c>
      <c r="H67" s="132">
        <v>7200000</v>
      </c>
      <c r="I67" s="137">
        <v>40</v>
      </c>
      <c r="J67" s="133" t="s">
        <v>396</v>
      </c>
      <c r="K67" s="131"/>
      <c r="L67" s="131"/>
      <c r="M67" s="131"/>
      <c r="N67" s="131"/>
      <c r="O67" s="131"/>
      <c r="P67" s="140">
        <v>4</v>
      </c>
      <c r="Q67" s="140">
        <v>1</v>
      </c>
      <c r="R67" s="134">
        <v>361</v>
      </c>
      <c r="S67" s="118">
        <v>43935</v>
      </c>
      <c r="T67" s="132">
        <v>7200000</v>
      </c>
      <c r="U67" s="132">
        <v>7200000</v>
      </c>
      <c r="V67" s="132">
        <v>7200000</v>
      </c>
      <c r="W67" s="136">
        <v>21600000</v>
      </c>
      <c r="X67" s="131"/>
      <c r="Y67" s="199"/>
    </row>
    <row r="68" spans="1:25" x14ac:dyDescent="0.25">
      <c r="A68" s="212">
        <v>58</v>
      </c>
      <c r="B68" s="196" t="s">
        <v>556</v>
      </c>
      <c r="C68" s="193">
        <v>235</v>
      </c>
      <c r="D68" s="142">
        <v>2020</v>
      </c>
      <c r="E68" s="139">
        <v>1318553</v>
      </c>
      <c r="F68" s="133" t="s">
        <v>98</v>
      </c>
      <c r="G68" s="133" t="s">
        <v>154</v>
      </c>
      <c r="H68" s="132">
        <v>7000000</v>
      </c>
      <c r="I68" s="137">
        <v>20</v>
      </c>
      <c r="J68" s="133" t="s">
        <v>396</v>
      </c>
      <c r="K68" s="131"/>
      <c r="L68" s="131"/>
      <c r="M68" s="131"/>
      <c r="N68" s="131"/>
      <c r="O68" s="131"/>
      <c r="P68" s="140">
        <v>4</v>
      </c>
      <c r="Q68" s="140">
        <v>1</v>
      </c>
      <c r="R68" s="134">
        <v>371</v>
      </c>
      <c r="S68" s="118">
        <v>43936</v>
      </c>
      <c r="T68" s="132">
        <v>7000000</v>
      </c>
      <c r="U68" s="132">
        <v>7000000</v>
      </c>
      <c r="V68" s="132">
        <v>7000000</v>
      </c>
      <c r="W68" s="136">
        <f>28000000-V68</f>
        <v>21000000</v>
      </c>
      <c r="X68" s="131"/>
      <c r="Y68" s="199"/>
    </row>
    <row r="69" spans="1:25" x14ac:dyDescent="0.25">
      <c r="A69" s="212">
        <v>59</v>
      </c>
      <c r="B69" s="196" t="s">
        <v>557</v>
      </c>
      <c r="C69" s="193">
        <v>235</v>
      </c>
      <c r="D69" s="142">
        <v>2020</v>
      </c>
      <c r="E69" s="131">
        <v>1318862</v>
      </c>
      <c r="F69" s="133" t="s">
        <v>98</v>
      </c>
      <c r="G69" s="133" t="s">
        <v>154</v>
      </c>
      <c r="H69" s="132">
        <v>13920000</v>
      </c>
      <c r="I69" s="137">
        <v>40</v>
      </c>
      <c r="J69" s="133" t="s">
        <v>396</v>
      </c>
      <c r="K69" s="131"/>
      <c r="L69" s="131"/>
      <c r="M69" s="131"/>
      <c r="N69" s="131"/>
      <c r="O69" s="131"/>
      <c r="P69" s="140">
        <v>5</v>
      </c>
      <c r="Q69" s="140">
        <v>2</v>
      </c>
      <c r="R69" s="134">
        <v>422</v>
      </c>
      <c r="S69" s="118">
        <v>43938</v>
      </c>
      <c r="T69" s="132">
        <v>7200000</v>
      </c>
      <c r="U69" s="132">
        <v>7200000</v>
      </c>
      <c r="V69" s="132">
        <v>13920000</v>
      </c>
      <c r="W69" s="136">
        <v>14880000</v>
      </c>
      <c r="X69" s="131"/>
      <c r="Y69" s="199"/>
    </row>
    <row r="70" spans="1:25" x14ac:dyDescent="0.25">
      <c r="A70" s="212">
        <v>60</v>
      </c>
      <c r="B70" s="196" t="s">
        <v>558</v>
      </c>
      <c r="C70" s="193">
        <v>235</v>
      </c>
      <c r="D70" s="142">
        <v>2020</v>
      </c>
      <c r="E70" s="131">
        <v>1320388</v>
      </c>
      <c r="F70" s="133" t="s">
        <v>98</v>
      </c>
      <c r="G70" s="133" t="s">
        <v>154</v>
      </c>
      <c r="H70" s="132">
        <v>9000000</v>
      </c>
      <c r="I70" s="141">
        <v>18.181818181818183</v>
      </c>
      <c r="J70" s="133" t="s">
        <v>396</v>
      </c>
      <c r="K70" s="131"/>
      <c r="L70" s="131"/>
      <c r="M70" s="131"/>
      <c r="N70" s="131"/>
      <c r="O70" s="131"/>
      <c r="P70" s="140">
        <v>5</v>
      </c>
      <c r="Q70" s="140">
        <v>1</v>
      </c>
      <c r="R70" s="134">
        <v>454</v>
      </c>
      <c r="S70" s="118">
        <v>43941</v>
      </c>
      <c r="T70" s="132">
        <v>9000000</v>
      </c>
      <c r="U70" s="132">
        <v>9000000</v>
      </c>
      <c r="V70" s="132">
        <v>9000000</v>
      </c>
      <c r="W70" s="136">
        <v>27000000</v>
      </c>
      <c r="X70" s="131"/>
      <c r="Y70" s="199"/>
    </row>
    <row r="71" spans="1:25" x14ac:dyDescent="0.25">
      <c r="A71" s="212">
        <v>61</v>
      </c>
      <c r="B71" s="196" t="s">
        <v>559</v>
      </c>
      <c r="C71" s="193">
        <v>235</v>
      </c>
      <c r="D71" s="142">
        <v>2020</v>
      </c>
      <c r="E71" s="131">
        <v>1320994</v>
      </c>
      <c r="F71" s="133" t="s">
        <v>98</v>
      </c>
      <c r="G71" s="133" t="s">
        <v>154</v>
      </c>
      <c r="H71" s="132">
        <v>9666667</v>
      </c>
      <c r="I71" s="137">
        <v>40</v>
      </c>
      <c r="J71" s="133" t="s">
        <v>396</v>
      </c>
      <c r="K71" s="131"/>
      <c r="L71" s="131"/>
      <c r="M71" s="131"/>
      <c r="N71" s="131"/>
      <c r="O71" s="131"/>
      <c r="P71" s="140">
        <v>5</v>
      </c>
      <c r="Q71" s="140">
        <v>2</v>
      </c>
      <c r="R71" s="134">
        <v>510</v>
      </c>
      <c r="S71" s="118">
        <v>43943</v>
      </c>
      <c r="T71" s="132">
        <v>5000000</v>
      </c>
      <c r="U71" s="132">
        <v>5000000</v>
      </c>
      <c r="V71" s="132">
        <v>9666667</v>
      </c>
      <c r="W71" s="136">
        <v>10333333</v>
      </c>
      <c r="X71" s="131"/>
      <c r="Y71" s="199"/>
    </row>
    <row r="72" spans="1:25" x14ac:dyDescent="0.25">
      <c r="A72" s="212">
        <v>62</v>
      </c>
      <c r="B72" s="196" t="s">
        <v>560</v>
      </c>
      <c r="C72" s="193">
        <v>235</v>
      </c>
      <c r="D72" s="142">
        <v>2020</v>
      </c>
      <c r="E72" s="131">
        <v>1321114</v>
      </c>
      <c r="F72" s="133" t="s">
        <v>98</v>
      </c>
      <c r="G72" s="133" t="s">
        <v>154</v>
      </c>
      <c r="H72" s="132">
        <v>19333333</v>
      </c>
      <c r="I72" s="137">
        <v>20</v>
      </c>
      <c r="J72" s="133" t="s">
        <v>396</v>
      </c>
      <c r="K72" s="131"/>
      <c r="L72" s="131"/>
      <c r="M72" s="131"/>
      <c r="N72" s="131"/>
      <c r="O72" s="131"/>
      <c r="P72" s="140">
        <v>11</v>
      </c>
      <c r="Q72" s="140">
        <v>2</v>
      </c>
      <c r="R72" s="134">
        <v>494</v>
      </c>
      <c r="S72" s="118">
        <v>43943</v>
      </c>
      <c r="T72" s="132">
        <v>10000000</v>
      </c>
      <c r="U72" s="132">
        <v>10000000</v>
      </c>
      <c r="V72" s="132">
        <v>19333333</v>
      </c>
      <c r="W72" s="136">
        <v>80666667</v>
      </c>
      <c r="X72" s="131"/>
      <c r="Y72" s="199"/>
    </row>
    <row r="73" spans="1:25" x14ac:dyDescent="0.25">
      <c r="A73" s="212">
        <v>63</v>
      </c>
      <c r="B73" s="196" t="s">
        <v>561</v>
      </c>
      <c r="C73" s="193">
        <v>235</v>
      </c>
      <c r="D73" s="142">
        <v>2020</v>
      </c>
      <c r="E73" s="131">
        <v>1321293</v>
      </c>
      <c r="F73" s="133" t="s">
        <v>98</v>
      </c>
      <c r="G73" s="133" t="s">
        <v>154</v>
      </c>
      <c r="H73" s="132">
        <v>18666667</v>
      </c>
      <c r="I73" s="137">
        <v>40</v>
      </c>
      <c r="J73" s="133" t="s">
        <v>396</v>
      </c>
      <c r="K73" s="131"/>
      <c r="L73" s="131"/>
      <c r="M73" s="131"/>
      <c r="N73" s="131"/>
      <c r="O73" s="131"/>
      <c r="P73" s="140">
        <v>5</v>
      </c>
      <c r="Q73" s="140">
        <v>2</v>
      </c>
      <c r="R73" s="134">
        <v>420</v>
      </c>
      <c r="S73" s="118">
        <v>43938</v>
      </c>
      <c r="T73" s="132">
        <v>10000000</v>
      </c>
      <c r="U73" s="132">
        <v>10000000</v>
      </c>
      <c r="V73" s="132">
        <v>18666667</v>
      </c>
      <c r="W73" s="136">
        <v>21333333</v>
      </c>
      <c r="X73" s="131"/>
      <c r="Y73" s="199"/>
    </row>
    <row r="74" spans="1:25" x14ac:dyDescent="0.25">
      <c r="A74" s="212">
        <v>64</v>
      </c>
      <c r="B74" s="196" t="s">
        <v>562</v>
      </c>
      <c r="C74" s="193">
        <v>235</v>
      </c>
      <c r="D74" s="142">
        <v>2020</v>
      </c>
      <c r="E74" s="131">
        <v>1321831</v>
      </c>
      <c r="F74" s="133" t="s">
        <v>98</v>
      </c>
      <c r="G74" s="133" t="s">
        <v>154</v>
      </c>
      <c r="H74" s="132">
        <v>6500000</v>
      </c>
      <c r="I74" s="137">
        <v>40</v>
      </c>
      <c r="J74" s="133" t="s">
        <v>396</v>
      </c>
      <c r="K74" s="131"/>
      <c r="L74" s="131"/>
      <c r="M74" s="131"/>
      <c r="N74" s="131"/>
      <c r="O74" s="131"/>
      <c r="P74" s="131">
        <v>5</v>
      </c>
      <c r="Q74" s="131">
        <v>1</v>
      </c>
      <c r="R74" s="134">
        <v>444</v>
      </c>
      <c r="S74" s="118">
        <v>43941</v>
      </c>
      <c r="T74" s="132">
        <v>6500000</v>
      </c>
      <c r="U74" s="132">
        <v>6500000</v>
      </c>
      <c r="V74" s="132">
        <v>6500000</v>
      </c>
      <c r="W74" s="136">
        <v>19500000</v>
      </c>
      <c r="X74" s="131"/>
      <c r="Y74" s="199"/>
    </row>
    <row r="75" spans="1:25" x14ac:dyDescent="0.25">
      <c r="A75" s="212">
        <v>65</v>
      </c>
      <c r="B75" s="196" t="s">
        <v>563</v>
      </c>
      <c r="C75" s="193">
        <v>235</v>
      </c>
      <c r="D75" s="142">
        <v>2020</v>
      </c>
      <c r="E75" s="131">
        <v>1322542</v>
      </c>
      <c r="F75" s="133" t="s">
        <v>98</v>
      </c>
      <c r="G75" s="133" t="s">
        <v>154</v>
      </c>
      <c r="H75" s="132">
        <v>17400000</v>
      </c>
      <c r="I75" s="137">
        <v>40</v>
      </c>
      <c r="J75" s="133" t="s">
        <v>396</v>
      </c>
      <c r="K75" s="131"/>
      <c r="L75" s="131"/>
      <c r="M75" s="131"/>
      <c r="N75" s="131"/>
      <c r="O75" s="131"/>
      <c r="P75" s="131">
        <v>5</v>
      </c>
      <c r="Q75" s="131">
        <v>2</v>
      </c>
      <c r="R75" s="134">
        <v>375</v>
      </c>
      <c r="S75" s="118">
        <v>43936</v>
      </c>
      <c r="T75" s="132">
        <v>9000000</v>
      </c>
      <c r="U75" s="132">
        <v>9000000</v>
      </c>
      <c r="V75" s="132">
        <v>17400000</v>
      </c>
      <c r="W75" s="136">
        <v>18600000</v>
      </c>
      <c r="X75" s="131"/>
      <c r="Y75" s="199"/>
    </row>
    <row r="76" spans="1:25" x14ac:dyDescent="0.25">
      <c r="A76" s="212">
        <v>66</v>
      </c>
      <c r="B76" s="196" t="s">
        <v>564</v>
      </c>
      <c r="C76" s="193">
        <v>235</v>
      </c>
      <c r="D76" s="142">
        <v>2020</v>
      </c>
      <c r="E76" s="131">
        <v>1322654</v>
      </c>
      <c r="F76" s="133" t="s">
        <v>98</v>
      </c>
      <c r="G76" s="133" t="s">
        <v>154</v>
      </c>
      <c r="H76" s="132">
        <v>15466667</v>
      </c>
      <c r="I76" s="137">
        <v>25</v>
      </c>
      <c r="J76" s="133" t="s">
        <v>396</v>
      </c>
      <c r="K76" s="131"/>
      <c r="L76" s="131"/>
      <c r="M76" s="131"/>
      <c r="N76" s="131"/>
      <c r="O76" s="131"/>
      <c r="P76" s="131">
        <v>5</v>
      </c>
      <c r="Q76" s="131">
        <v>2</v>
      </c>
      <c r="R76" s="134">
        <v>376</v>
      </c>
      <c r="S76" s="118">
        <v>43937</v>
      </c>
      <c r="T76" s="132">
        <v>8000000</v>
      </c>
      <c r="U76" s="132">
        <v>8000000</v>
      </c>
      <c r="V76" s="132">
        <v>15466667</v>
      </c>
      <c r="W76" s="136">
        <v>16533333</v>
      </c>
      <c r="X76" s="131"/>
      <c r="Y76" s="199"/>
    </row>
    <row r="77" spans="1:25" x14ac:dyDescent="0.25">
      <c r="A77" s="212">
        <v>67</v>
      </c>
      <c r="B77" s="196" t="s">
        <v>565</v>
      </c>
      <c r="C77" s="193">
        <v>235</v>
      </c>
      <c r="D77" s="142">
        <v>2020</v>
      </c>
      <c r="E77" s="131">
        <v>1324430</v>
      </c>
      <c r="F77" s="133" t="s">
        <v>98</v>
      </c>
      <c r="G77" s="133" t="s">
        <v>154</v>
      </c>
      <c r="H77" s="132">
        <v>13533333</v>
      </c>
      <c r="I77" s="137">
        <v>50</v>
      </c>
      <c r="J77" s="133" t="s">
        <v>396</v>
      </c>
      <c r="K77" s="131"/>
      <c r="L77" s="131"/>
      <c r="M77" s="131"/>
      <c r="N77" s="131"/>
      <c r="O77" s="131"/>
      <c r="P77" s="131">
        <v>5</v>
      </c>
      <c r="Q77" s="131">
        <v>2</v>
      </c>
      <c r="R77" s="134">
        <v>477</v>
      </c>
      <c r="S77" s="118">
        <v>43942</v>
      </c>
      <c r="T77" s="132">
        <v>7000000</v>
      </c>
      <c r="U77" s="132">
        <v>7000000</v>
      </c>
      <c r="V77" s="132">
        <v>13533333</v>
      </c>
      <c r="W77" s="136">
        <v>14466667</v>
      </c>
      <c r="X77" s="131"/>
      <c r="Y77" s="199"/>
    </row>
    <row r="78" spans="1:25" x14ac:dyDescent="0.25">
      <c r="A78" s="212">
        <v>68</v>
      </c>
      <c r="B78" s="196" t="s">
        <v>566</v>
      </c>
      <c r="C78" s="193">
        <v>235</v>
      </c>
      <c r="D78" s="142">
        <v>2020</v>
      </c>
      <c r="E78" s="131">
        <v>1324441</v>
      </c>
      <c r="F78" s="133" t="s">
        <v>98</v>
      </c>
      <c r="G78" s="133" t="s">
        <v>154</v>
      </c>
      <c r="H78" s="132">
        <v>3333333</v>
      </c>
      <c r="I78" s="137">
        <v>50</v>
      </c>
      <c r="J78" s="133" t="s">
        <v>396</v>
      </c>
      <c r="K78" s="131"/>
      <c r="L78" s="131"/>
      <c r="M78" s="131"/>
      <c r="N78" s="131"/>
      <c r="O78" s="131"/>
      <c r="P78" s="131">
        <v>4</v>
      </c>
      <c r="Q78" s="131">
        <v>1</v>
      </c>
      <c r="R78" s="134">
        <v>523</v>
      </c>
      <c r="S78" s="118">
        <v>43945</v>
      </c>
      <c r="T78" s="132">
        <v>3333333</v>
      </c>
      <c r="U78" s="132">
        <v>3333333</v>
      </c>
      <c r="V78" s="132">
        <v>3333333</v>
      </c>
      <c r="W78" s="136">
        <v>12666667</v>
      </c>
      <c r="X78" s="131"/>
      <c r="Y78" s="199"/>
    </row>
    <row r="79" spans="1:25" x14ac:dyDescent="0.25">
      <c r="A79" s="212">
        <v>69</v>
      </c>
      <c r="B79" s="196" t="s">
        <v>567</v>
      </c>
      <c r="C79" s="193">
        <v>235</v>
      </c>
      <c r="D79" s="142">
        <v>2020</v>
      </c>
      <c r="E79" s="131">
        <v>1324441</v>
      </c>
      <c r="F79" s="133" t="s">
        <v>98</v>
      </c>
      <c r="G79" s="133" t="s">
        <v>154</v>
      </c>
      <c r="H79" s="132">
        <v>7333333</v>
      </c>
      <c r="I79" s="137">
        <v>40</v>
      </c>
      <c r="J79" s="133" t="s">
        <v>396</v>
      </c>
      <c r="K79" s="131"/>
      <c r="L79" s="131"/>
      <c r="M79" s="131"/>
      <c r="N79" s="131"/>
      <c r="O79" s="131"/>
      <c r="P79" s="131">
        <v>4</v>
      </c>
      <c r="Q79" s="131">
        <v>2</v>
      </c>
      <c r="R79" s="134">
        <v>539</v>
      </c>
      <c r="S79" s="118">
        <v>43945</v>
      </c>
      <c r="T79" s="132">
        <v>4000000</v>
      </c>
      <c r="U79" s="132">
        <v>4000000</v>
      </c>
      <c r="V79" s="132">
        <v>7333333</v>
      </c>
      <c r="W79" s="136">
        <v>8666667</v>
      </c>
      <c r="X79" s="131"/>
      <c r="Y79" s="199"/>
    </row>
    <row r="80" spans="1:25" x14ac:dyDescent="0.25">
      <c r="A80" s="212">
        <v>70</v>
      </c>
      <c r="B80" s="196" t="s">
        <v>568</v>
      </c>
      <c r="C80" s="193">
        <v>235</v>
      </c>
      <c r="D80" s="142">
        <v>2020</v>
      </c>
      <c r="E80" s="131">
        <v>1324585</v>
      </c>
      <c r="F80" s="133" t="s">
        <v>98</v>
      </c>
      <c r="G80" s="133" t="s">
        <v>154</v>
      </c>
      <c r="H80" s="132">
        <v>11900000</v>
      </c>
      <c r="I80" s="137">
        <v>40</v>
      </c>
      <c r="J80" s="133" t="s">
        <v>396</v>
      </c>
      <c r="K80" s="131"/>
      <c r="L80" s="131"/>
      <c r="M80" s="131"/>
      <c r="N80" s="131"/>
      <c r="O80" s="131"/>
      <c r="P80" s="131">
        <v>6</v>
      </c>
      <c r="Q80" s="131">
        <v>3</v>
      </c>
      <c r="R80" s="134">
        <v>511</v>
      </c>
      <c r="S80" s="118">
        <v>43943</v>
      </c>
      <c r="T80" s="132">
        <v>6300000</v>
      </c>
      <c r="U80" s="132">
        <v>6300000</v>
      </c>
      <c r="V80" s="132">
        <v>11900000</v>
      </c>
      <c r="W80" s="136">
        <v>23100000</v>
      </c>
      <c r="X80" s="131"/>
      <c r="Y80" s="199"/>
    </row>
    <row r="81" spans="1:25" x14ac:dyDescent="0.25">
      <c r="A81" s="212">
        <v>71</v>
      </c>
      <c r="B81" s="196" t="s">
        <v>569</v>
      </c>
      <c r="C81" s="193">
        <v>235</v>
      </c>
      <c r="D81" s="142">
        <v>2020</v>
      </c>
      <c r="E81" s="131">
        <v>1324671</v>
      </c>
      <c r="F81" s="133" t="s">
        <v>98</v>
      </c>
      <c r="G81" s="133" t="s">
        <v>154</v>
      </c>
      <c r="H81" s="132">
        <v>17400000</v>
      </c>
      <c r="I81" s="137">
        <v>40</v>
      </c>
      <c r="J81" s="133" t="s">
        <v>396</v>
      </c>
      <c r="K81" s="131"/>
      <c r="L81" s="131"/>
      <c r="M81" s="131"/>
      <c r="N81" s="131"/>
      <c r="O81" s="131"/>
      <c r="P81" s="131">
        <v>5</v>
      </c>
      <c r="Q81" s="131">
        <v>2</v>
      </c>
      <c r="R81" s="134">
        <v>382</v>
      </c>
      <c r="S81" s="118">
        <v>43936</v>
      </c>
      <c r="T81" s="132">
        <v>9000000</v>
      </c>
      <c r="U81" s="132">
        <v>9000000</v>
      </c>
      <c r="V81" s="132">
        <v>17400000</v>
      </c>
      <c r="W81" s="136">
        <v>18600000</v>
      </c>
      <c r="X81" s="131"/>
      <c r="Y81" s="199"/>
    </row>
    <row r="82" spans="1:25" x14ac:dyDescent="0.25">
      <c r="A82" s="212">
        <v>72</v>
      </c>
      <c r="B82" s="196" t="s">
        <v>570</v>
      </c>
      <c r="C82" s="193">
        <v>235</v>
      </c>
      <c r="D82" s="142">
        <v>2020</v>
      </c>
      <c r="E82" s="131">
        <v>1325000</v>
      </c>
      <c r="F82" s="133" t="s">
        <v>98</v>
      </c>
      <c r="G82" s="133" t="s">
        <v>154</v>
      </c>
      <c r="H82" s="132">
        <v>9666667</v>
      </c>
      <c r="I82" s="141">
        <v>9.0909090909090917</v>
      </c>
      <c r="J82" s="133" t="s">
        <v>396</v>
      </c>
      <c r="K82" s="131"/>
      <c r="L82" s="131"/>
      <c r="M82" s="131"/>
      <c r="N82" s="131"/>
      <c r="O82" s="131"/>
      <c r="P82" s="131">
        <v>5</v>
      </c>
      <c r="Q82" s="131">
        <v>2</v>
      </c>
      <c r="R82" s="134">
        <v>326</v>
      </c>
      <c r="S82" s="118">
        <v>43934</v>
      </c>
      <c r="T82" s="132">
        <v>5000000</v>
      </c>
      <c r="U82" s="132">
        <v>5000000</v>
      </c>
      <c r="V82" s="132">
        <v>9666667</v>
      </c>
      <c r="W82" s="136">
        <v>10333333</v>
      </c>
      <c r="X82" s="131"/>
      <c r="Y82" s="199"/>
    </row>
    <row r="83" spans="1:25" x14ac:dyDescent="0.25">
      <c r="A83" s="212">
        <v>73</v>
      </c>
      <c r="B83" s="196" t="s">
        <v>571</v>
      </c>
      <c r="C83" s="193">
        <v>235</v>
      </c>
      <c r="D83" s="142">
        <v>2020</v>
      </c>
      <c r="E83" s="131">
        <v>1325101</v>
      </c>
      <c r="F83" s="133" t="s">
        <v>98</v>
      </c>
      <c r="G83" s="133" t="s">
        <v>154</v>
      </c>
      <c r="H83" s="132">
        <v>11400000</v>
      </c>
      <c r="I83" s="137">
        <v>40</v>
      </c>
      <c r="J83" s="133" t="s">
        <v>396</v>
      </c>
      <c r="K83" s="131"/>
      <c r="L83" s="131"/>
      <c r="M83" s="131"/>
      <c r="N83" s="131"/>
      <c r="O83" s="131"/>
      <c r="P83" s="131">
        <v>5</v>
      </c>
      <c r="Q83" s="131">
        <v>2</v>
      </c>
      <c r="R83" s="134">
        <v>356</v>
      </c>
      <c r="S83" s="118">
        <v>43935</v>
      </c>
      <c r="T83" s="132">
        <v>6000000</v>
      </c>
      <c r="U83" s="132">
        <v>6000000</v>
      </c>
      <c r="V83" s="132">
        <v>11400000</v>
      </c>
      <c r="W83" s="136">
        <v>12600000</v>
      </c>
      <c r="X83" s="131"/>
      <c r="Y83" s="199"/>
    </row>
    <row r="84" spans="1:25" x14ac:dyDescent="0.25">
      <c r="A84" s="212">
        <v>74</v>
      </c>
      <c r="B84" s="196" t="s">
        <v>572</v>
      </c>
      <c r="C84" s="193">
        <v>235</v>
      </c>
      <c r="D84" s="142">
        <v>2020</v>
      </c>
      <c r="E84" s="131">
        <v>1325529</v>
      </c>
      <c r="F84" s="133" t="s">
        <v>98</v>
      </c>
      <c r="G84" s="133" t="s">
        <v>154</v>
      </c>
      <c r="H84" s="132">
        <v>8000000</v>
      </c>
      <c r="I84" s="137">
        <v>40</v>
      </c>
      <c r="J84" s="133" t="s">
        <v>396</v>
      </c>
      <c r="K84" s="131"/>
      <c r="L84" s="131"/>
      <c r="M84" s="131"/>
      <c r="N84" s="131"/>
      <c r="O84" s="131"/>
      <c r="P84" s="131">
        <v>11</v>
      </c>
      <c r="Q84" s="131">
        <v>1</v>
      </c>
      <c r="R84" s="134">
        <v>503</v>
      </c>
      <c r="S84" s="118">
        <v>43943</v>
      </c>
      <c r="T84" s="132">
        <v>8000000</v>
      </c>
      <c r="U84" s="132">
        <v>8000000</v>
      </c>
      <c r="V84" s="132">
        <v>8000000</v>
      </c>
      <c r="W84" s="136">
        <v>72000000</v>
      </c>
      <c r="X84" s="131"/>
      <c r="Y84" s="199"/>
    </row>
    <row r="85" spans="1:25" x14ac:dyDescent="0.25">
      <c r="A85" s="212">
        <v>75</v>
      </c>
      <c r="B85" s="196" t="s">
        <v>573</v>
      </c>
      <c r="C85" s="193">
        <v>235</v>
      </c>
      <c r="D85" s="142">
        <v>2020</v>
      </c>
      <c r="E85" s="131">
        <v>1325913</v>
      </c>
      <c r="F85" s="133" t="s">
        <v>98</v>
      </c>
      <c r="G85" s="133" t="s">
        <v>154</v>
      </c>
      <c r="H85" s="132">
        <v>17400000</v>
      </c>
      <c r="I85" s="137">
        <v>25</v>
      </c>
      <c r="J85" s="133" t="s">
        <v>396</v>
      </c>
      <c r="K85" s="131"/>
      <c r="L85" s="131"/>
      <c r="M85" s="131"/>
      <c r="N85" s="131"/>
      <c r="O85" s="131"/>
      <c r="P85" s="131">
        <v>5</v>
      </c>
      <c r="Q85" s="131">
        <v>2</v>
      </c>
      <c r="R85" s="134">
        <v>388</v>
      </c>
      <c r="S85" s="118">
        <v>43936</v>
      </c>
      <c r="T85" s="132">
        <v>9000000</v>
      </c>
      <c r="U85" s="132">
        <v>9000000</v>
      </c>
      <c r="V85" s="132">
        <v>17400000</v>
      </c>
      <c r="W85" s="136">
        <v>18600000</v>
      </c>
      <c r="X85" s="131"/>
      <c r="Y85" s="199"/>
    </row>
    <row r="86" spans="1:25" x14ac:dyDescent="0.25">
      <c r="A86" s="212">
        <v>76</v>
      </c>
      <c r="B86" s="196" t="s">
        <v>574</v>
      </c>
      <c r="C86" s="193">
        <v>235</v>
      </c>
      <c r="D86" s="142">
        <v>2020</v>
      </c>
      <c r="E86" s="140">
        <v>1326203</v>
      </c>
      <c r="F86" s="133" t="s">
        <v>98</v>
      </c>
      <c r="G86" s="133" t="s">
        <v>154</v>
      </c>
      <c r="H86" s="132">
        <v>17400000</v>
      </c>
      <c r="I86" s="137">
        <v>40</v>
      </c>
      <c r="J86" s="133" t="s">
        <v>396</v>
      </c>
      <c r="K86" s="131"/>
      <c r="L86" s="131"/>
      <c r="M86" s="131"/>
      <c r="N86" s="131"/>
      <c r="O86" s="131"/>
      <c r="P86" s="131">
        <v>5</v>
      </c>
      <c r="Q86" s="131">
        <v>2</v>
      </c>
      <c r="R86" s="134">
        <v>537</v>
      </c>
      <c r="S86" s="118">
        <v>43945</v>
      </c>
      <c r="T86" s="132">
        <v>9000000</v>
      </c>
      <c r="U86" s="132">
        <v>9000000</v>
      </c>
      <c r="V86" s="132">
        <v>17400000</v>
      </c>
      <c r="W86" s="136">
        <v>18600000</v>
      </c>
      <c r="X86" s="131"/>
      <c r="Y86" s="199"/>
    </row>
    <row r="87" spans="1:25" x14ac:dyDescent="0.25">
      <c r="A87" s="212">
        <v>77</v>
      </c>
      <c r="B87" s="196" t="s">
        <v>575</v>
      </c>
      <c r="C87" s="193">
        <v>235</v>
      </c>
      <c r="D87" s="142">
        <v>2020</v>
      </c>
      <c r="E87" s="131">
        <v>1326284</v>
      </c>
      <c r="F87" s="133" t="s">
        <v>98</v>
      </c>
      <c r="G87" s="133" t="s">
        <v>154</v>
      </c>
      <c r="H87" s="132">
        <v>6000000</v>
      </c>
      <c r="I87" s="137">
        <v>20</v>
      </c>
      <c r="J87" s="133" t="s">
        <v>396</v>
      </c>
      <c r="K87" s="131"/>
      <c r="L87" s="131"/>
      <c r="M87" s="131"/>
      <c r="N87" s="131"/>
      <c r="O87" s="131"/>
      <c r="P87" s="131">
        <v>4</v>
      </c>
      <c r="Q87" s="131">
        <v>1</v>
      </c>
      <c r="R87" s="134">
        <v>488</v>
      </c>
      <c r="S87" s="118">
        <v>43943</v>
      </c>
      <c r="T87" s="132">
        <v>6000000</v>
      </c>
      <c r="U87" s="132">
        <v>6000000</v>
      </c>
      <c r="V87" s="132">
        <v>6000000</v>
      </c>
      <c r="W87" s="136">
        <v>18000000</v>
      </c>
      <c r="X87" s="131"/>
      <c r="Y87" s="199"/>
    </row>
    <row r="88" spans="1:25" x14ac:dyDescent="0.25">
      <c r="A88" s="212">
        <v>78</v>
      </c>
      <c r="B88" s="196" t="s">
        <v>576</v>
      </c>
      <c r="C88" s="193">
        <v>235</v>
      </c>
      <c r="D88" s="142">
        <v>2020</v>
      </c>
      <c r="E88" s="131">
        <v>1326837</v>
      </c>
      <c r="F88" s="133" t="s">
        <v>98</v>
      </c>
      <c r="G88" s="133" t="s">
        <v>154</v>
      </c>
      <c r="H88" s="132">
        <v>17400000</v>
      </c>
      <c r="I88" s="137">
        <v>40</v>
      </c>
      <c r="J88" s="133" t="s">
        <v>396</v>
      </c>
      <c r="K88" s="131"/>
      <c r="L88" s="131"/>
      <c r="M88" s="131"/>
      <c r="N88" s="131"/>
      <c r="O88" s="131"/>
      <c r="P88" s="131">
        <v>5</v>
      </c>
      <c r="Q88" s="131">
        <v>2</v>
      </c>
      <c r="R88" s="134">
        <v>438</v>
      </c>
      <c r="S88" s="118">
        <v>43938</v>
      </c>
      <c r="T88" s="132">
        <v>9000000</v>
      </c>
      <c r="U88" s="132">
        <v>9000000</v>
      </c>
      <c r="V88" s="132">
        <v>17400000</v>
      </c>
      <c r="W88" s="136">
        <f>36000000-V88</f>
        <v>18600000</v>
      </c>
      <c r="X88" s="131"/>
      <c r="Y88" s="199"/>
    </row>
    <row r="89" spans="1:25" x14ac:dyDescent="0.25">
      <c r="A89" s="212">
        <v>79</v>
      </c>
      <c r="B89" s="196" t="s">
        <v>577</v>
      </c>
      <c r="C89" s="193">
        <v>235</v>
      </c>
      <c r="D89" s="142">
        <v>2020</v>
      </c>
      <c r="E89" s="131">
        <v>1326933</v>
      </c>
      <c r="F89" s="133" t="s">
        <v>98</v>
      </c>
      <c r="G89" s="133" t="s">
        <v>154</v>
      </c>
      <c r="H89" s="132">
        <v>9000000</v>
      </c>
      <c r="I89" s="137">
        <v>40</v>
      </c>
      <c r="J89" s="133" t="s">
        <v>396</v>
      </c>
      <c r="K89" s="131"/>
      <c r="L89" s="131"/>
      <c r="M89" s="131"/>
      <c r="N89" s="131"/>
      <c r="O89" s="131"/>
      <c r="P89" s="131">
        <v>5</v>
      </c>
      <c r="Q89" s="131">
        <v>1</v>
      </c>
      <c r="R89" s="134">
        <v>292</v>
      </c>
      <c r="S89" s="118">
        <v>43928</v>
      </c>
      <c r="T89" s="132">
        <v>9000000</v>
      </c>
      <c r="U89" s="132">
        <v>9000000</v>
      </c>
      <c r="V89" s="132">
        <v>9000000</v>
      </c>
      <c r="W89" s="136">
        <v>27000000</v>
      </c>
      <c r="X89" s="131"/>
      <c r="Y89" s="199"/>
    </row>
    <row r="90" spans="1:25" x14ac:dyDescent="0.25">
      <c r="A90" s="212">
        <v>80</v>
      </c>
      <c r="B90" s="196" t="s">
        <v>578</v>
      </c>
      <c r="C90" s="193">
        <v>235</v>
      </c>
      <c r="D90" s="142">
        <v>2020</v>
      </c>
      <c r="E90" s="131">
        <v>1327230</v>
      </c>
      <c r="F90" s="133" t="s">
        <v>98</v>
      </c>
      <c r="G90" s="133" t="s">
        <v>154</v>
      </c>
      <c r="H90" s="132">
        <v>13300000</v>
      </c>
      <c r="I90" s="137">
        <v>40</v>
      </c>
      <c r="J90" s="133" t="s">
        <v>396</v>
      </c>
      <c r="K90" s="131"/>
      <c r="L90" s="131"/>
      <c r="M90" s="131"/>
      <c r="N90" s="131"/>
      <c r="O90" s="131"/>
      <c r="P90" s="131">
        <v>5</v>
      </c>
      <c r="Q90" s="131">
        <v>2</v>
      </c>
      <c r="R90" s="134">
        <v>323</v>
      </c>
      <c r="S90" s="118">
        <v>43934</v>
      </c>
      <c r="T90" s="132">
        <v>7000000</v>
      </c>
      <c r="U90" s="132">
        <v>7000000</v>
      </c>
      <c r="V90" s="132">
        <v>13300000</v>
      </c>
      <c r="W90" s="136">
        <v>14700000</v>
      </c>
      <c r="X90" s="131"/>
      <c r="Y90" s="199"/>
    </row>
    <row r="91" spans="1:25" x14ac:dyDescent="0.25">
      <c r="A91" s="212">
        <v>81</v>
      </c>
      <c r="B91" s="196" t="s">
        <v>579</v>
      </c>
      <c r="C91" s="193">
        <v>235</v>
      </c>
      <c r="D91" s="142">
        <v>2020</v>
      </c>
      <c r="E91" s="131">
        <v>1327342</v>
      </c>
      <c r="F91" s="133" t="s">
        <v>98</v>
      </c>
      <c r="G91" s="133" t="s">
        <v>154</v>
      </c>
      <c r="H91" s="132">
        <v>9666667</v>
      </c>
      <c r="I91" s="137">
        <v>100</v>
      </c>
      <c r="J91" s="133" t="s">
        <v>396</v>
      </c>
      <c r="K91" s="131"/>
      <c r="L91" s="131"/>
      <c r="M91" s="131"/>
      <c r="N91" s="131"/>
      <c r="O91" s="131"/>
      <c r="P91" s="131">
        <v>5</v>
      </c>
      <c r="Q91" s="131">
        <v>2</v>
      </c>
      <c r="R91" s="134">
        <v>495</v>
      </c>
      <c r="S91" s="118">
        <v>43943</v>
      </c>
      <c r="T91" s="132">
        <v>5000000</v>
      </c>
      <c r="U91" s="132">
        <v>5000000</v>
      </c>
      <c r="V91" s="132">
        <v>9666667</v>
      </c>
      <c r="W91" s="136">
        <v>10333333</v>
      </c>
      <c r="X91" s="131"/>
      <c r="Y91" s="199"/>
    </row>
    <row r="92" spans="1:25" x14ac:dyDescent="0.25">
      <c r="A92" s="212">
        <v>82</v>
      </c>
      <c r="B92" s="196" t="s">
        <v>580</v>
      </c>
      <c r="C92" s="193">
        <v>235</v>
      </c>
      <c r="D92" s="142">
        <v>2020</v>
      </c>
      <c r="E92" s="131">
        <v>1327353</v>
      </c>
      <c r="F92" s="133" t="s">
        <v>98</v>
      </c>
      <c r="G92" s="133" t="s">
        <v>154</v>
      </c>
      <c r="H92" s="132">
        <v>6800000</v>
      </c>
      <c r="I92" s="137">
        <v>20</v>
      </c>
      <c r="J92" s="133" t="s">
        <v>396</v>
      </c>
      <c r="K92" s="131"/>
      <c r="L92" s="131"/>
      <c r="M92" s="131"/>
      <c r="N92" s="131"/>
      <c r="O92" s="131"/>
      <c r="P92" s="131">
        <v>5</v>
      </c>
      <c r="Q92" s="131">
        <v>2</v>
      </c>
      <c r="R92" s="134">
        <v>302</v>
      </c>
      <c r="S92" s="118">
        <v>43928</v>
      </c>
      <c r="T92" s="132">
        <v>4000000</v>
      </c>
      <c r="U92" s="132">
        <v>4000000</v>
      </c>
      <c r="V92" s="132">
        <v>6800000</v>
      </c>
      <c r="W92" s="136">
        <v>9200000</v>
      </c>
      <c r="X92" s="131"/>
      <c r="Y92" s="199"/>
    </row>
    <row r="93" spans="1:25" x14ac:dyDescent="0.25">
      <c r="A93" s="212">
        <v>83</v>
      </c>
      <c r="B93" s="196" t="s">
        <v>581</v>
      </c>
      <c r="C93" s="193">
        <v>235</v>
      </c>
      <c r="D93" s="142">
        <v>2020</v>
      </c>
      <c r="E93" s="131">
        <v>1327439</v>
      </c>
      <c r="F93" s="133" t="s">
        <v>98</v>
      </c>
      <c r="G93" s="133" t="s">
        <v>154</v>
      </c>
      <c r="H93" s="132">
        <v>5000000</v>
      </c>
      <c r="I93" s="137">
        <v>40</v>
      </c>
      <c r="J93" s="133" t="s">
        <v>396</v>
      </c>
      <c r="K93" s="131"/>
      <c r="L93" s="131"/>
      <c r="M93" s="131"/>
      <c r="N93" s="131"/>
      <c r="O93" s="131"/>
      <c r="P93" s="131">
        <v>5</v>
      </c>
      <c r="Q93" s="131">
        <v>1</v>
      </c>
      <c r="R93" s="134">
        <v>418</v>
      </c>
      <c r="S93" s="118">
        <v>43938</v>
      </c>
      <c r="T93" s="132">
        <v>5000000</v>
      </c>
      <c r="U93" s="132">
        <v>5000000</v>
      </c>
      <c r="V93" s="132">
        <v>5000000</v>
      </c>
      <c r="W93" s="136">
        <v>15000000</v>
      </c>
      <c r="X93" s="131"/>
      <c r="Y93" s="199"/>
    </row>
    <row r="94" spans="1:25" x14ac:dyDescent="0.25">
      <c r="A94" s="212">
        <v>84</v>
      </c>
      <c r="B94" s="196" t="s">
        <v>582</v>
      </c>
      <c r="C94" s="193">
        <v>235</v>
      </c>
      <c r="D94" s="142">
        <v>2020</v>
      </c>
      <c r="E94" s="131">
        <v>1329744</v>
      </c>
      <c r="F94" s="133" t="s">
        <v>98</v>
      </c>
      <c r="G94" s="133" t="s">
        <v>154</v>
      </c>
      <c r="H94" s="132">
        <v>26133333</v>
      </c>
      <c r="I94" s="137">
        <v>40</v>
      </c>
      <c r="J94" s="133" t="s">
        <v>396</v>
      </c>
      <c r="K94" s="131"/>
      <c r="L94" s="131"/>
      <c r="M94" s="131"/>
      <c r="N94" s="131"/>
      <c r="O94" s="131"/>
      <c r="P94" s="131">
        <v>5</v>
      </c>
      <c r="Q94" s="131">
        <v>1</v>
      </c>
      <c r="R94" s="134">
        <v>421</v>
      </c>
      <c r="S94" s="118">
        <v>43938</v>
      </c>
      <c r="T94" s="132">
        <v>14000000</v>
      </c>
      <c r="U94" s="132">
        <v>14000000</v>
      </c>
      <c r="V94" s="132">
        <v>26133333</v>
      </c>
      <c r="W94" s="136">
        <v>29866667</v>
      </c>
      <c r="X94" s="131"/>
      <c r="Y94" s="199"/>
    </row>
    <row r="95" spans="1:25" x14ac:dyDescent="0.25">
      <c r="A95" s="212">
        <v>85</v>
      </c>
      <c r="B95" s="196" t="s">
        <v>583</v>
      </c>
      <c r="C95" s="193">
        <v>235</v>
      </c>
      <c r="D95" s="142">
        <v>2020</v>
      </c>
      <c r="E95" s="131">
        <v>1330160</v>
      </c>
      <c r="F95" s="133" t="s">
        <v>98</v>
      </c>
      <c r="G95" s="133" t="s">
        <v>154</v>
      </c>
      <c r="H95" s="132">
        <v>13300000</v>
      </c>
      <c r="I95" s="137">
        <v>40</v>
      </c>
      <c r="J95" s="133" t="s">
        <v>396</v>
      </c>
      <c r="K95" s="131"/>
      <c r="L95" s="131"/>
      <c r="M95" s="131"/>
      <c r="N95" s="131"/>
      <c r="O95" s="131"/>
      <c r="P95" s="131">
        <v>5</v>
      </c>
      <c r="Q95" s="131">
        <v>2</v>
      </c>
      <c r="R95" s="134">
        <v>435</v>
      </c>
      <c r="S95" s="118">
        <v>43938</v>
      </c>
      <c r="T95" s="132">
        <v>7000000</v>
      </c>
      <c r="U95" s="132">
        <v>7000000</v>
      </c>
      <c r="V95" s="132">
        <v>13300000</v>
      </c>
      <c r="W95" s="136">
        <v>14700000</v>
      </c>
      <c r="X95" s="131"/>
      <c r="Y95" s="199"/>
    </row>
    <row r="96" spans="1:25" x14ac:dyDescent="0.25">
      <c r="A96" s="212">
        <v>86</v>
      </c>
      <c r="B96" s="196" t="s">
        <v>584</v>
      </c>
      <c r="C96" s="193">
        <v>235</v>
      </c>
      <c r="D96" s="142">
        <v>2020</v>
      </c>
      <c r="E96" s="131">
        <v>1330629</v>
      </c>
      <c r="F96" s="133" t="s">
        <v>98</v>
      </c>
      <c r="G96" s="133" t="s">
        <v>154</v>
      </c>
      <c r="H96" s="132">
        <v>7733333</v>
      </c>
      <c r="I96" s="137">
        <v>40</v>
      </c>
      <c r="J96" s="133" t="s">
        <v>396</v>
      </c>
      <c r="K96" s="131"/>
      <c r="L96" s="131"/>
      <c r="M96" s="131"/>
      <c r="N96" s="131"/>
      <c r="O96" s="131"/>
      <c r="P96" s="131">
        <v>5</v>
      </c>
      <c r="Q96" s="131">
        <v>2</v>
      </c>
      <c r="R96" s="134">
        <v>346</v>
      </c>
      <c r="S96" s="118">
        <v>43934</v>
      </c>
      <c r="T96" s="132">
        <v>4000000</v>
      </c>
      <c r="U96" s="132">
        <v>4000000</v>
      </c>
      <c r="V96" s="132">
        <v>7733333</v>
      </c>
      <c r="W96" s="136">
        <f>16000000-V96</f>
        <v>8266667</v>
      </c>
      <c r="X96" s="131"/>
      <c r="Y96" s="199"/>
    </row>
    <row r="97" spans="1:25" x14ac:dyDescent="0.25">
      <c r="A97" s="212">
        <v>87</v>
      </c>
      <c r="B97" s="196" t="s">
        <v>585</v>
      </c>
      <c r="C97" s="193">
        <v>235</v>
      </c>
      <c r="D97" s="142">
        <v>2020</v>
      </c>
      <c r="E97" s="131">
        <v>1330659</v>
      </c>
      <c r="F97" s="133" t="s">
        <v>98</v>
      </c>
      <c r="G97" s="133" t="s">
        <v>154</v>
      </c>
      <c r="H97" s="132">
        <v>15200000</v>
      </c>
      <c r="I97" s="137">
        <v>40</v>
      </c>
      <c r="J97" s="133" t="s">
        <v>396</v>
      </c>
      <c r="K97" s="131"/>
      <c r="L97" s="131"/>
      <c r="M97" s="131"/>
      <c r="N97" s="131"/>
      <c r="O97" s="131"/>
      <c r="P97" s="131">
        <v>5</v>
      </c>
      <c r="Q97" s="131">
        <v>2</v>
      </c>
      <c r="R97" s="134">
        <v>344</v>
      </c>
      <c r="S97" s="118">
        <v>43936</v>
      </c>
      <c r="T97" s="132">
        <v>8000000</v>
      </c>
      <c r="U97" s="132">
        <v>8000000</v>
      </c>
      <c r="V97" s="132">
        <v>15200000</v>
      </c>
      <c r="W97" s="136">
        <f>32000000-V97</f>
        <v>16800000</v>
      </c>
      <c r="X97" s="131"/>
      <c r="Y97" s="199"/>
    </row>
    <row r="98" spans="1:25" x14ac:dyDescent="0.25">
      <c r="A98" s="212">
        <v>88</v>
      </c>
      <c r="B98" s="196" t="s">
        <v>586</v>
      </c>
      <c r="C98" s="193">
        <v>235</v>
      </c>
      <c r="D98" s="142">
        <v>2020</v>
      </c>
      <c r="E98" s="131">
        <v>1330957</v>
      </c>
      <c r="F98" s="133" t="s">
        <v>98</v>
      </c>
      <c r="G98" s="133" t="s">
        <v>154</v>
      </c>
      <c r="H98" s="132">
        <v>11000000</v>
      </c>
      <c r="I98" s="137">
        <v>40</v>
      </c>
      <c r="J98" s="133" t="s">
        <v>396</v>
      </c>
      <c r="K98" s="131"/>
      <c r="L98" s="131"/>
      <c r="M98" s="131"/>
      <c r="N98" s="131"/>
      <c r="O98" s="131"/>
      <c r="P98" s="131">
        <v>5</v>
      </c>
      <c r="Q98" s="131">
        <v>2</v>
      </c>
      <c r="R98" s="134">
        <v>527</v>
      </c>
      <c r="S98" s="118">
        <v>43944</v>
      </c>
      <c r="T98" s="132">
        <v>6000000</v>
      </c>
      <c r="U98" s="132">
        <v>6000000</v>
      </c>
      <c r="V98" s="132">
        <v>11000000</v>
      </c>
      <c r="W98" s="136">
        <f>24000000-V98</f>
        <v>13000000</v>
      </c>
      <c r="X98" s="131"/>
      <c r="Y98" s="199"/>
    </row>
    <row r="99" spans="1:25" x14ac:dyDescent="0.25">
      <c r="A99" s="212">
        <v>89</v>
      </c>
      <c r="B99" s="196" t="s">
        <v>587</v>
      </c>
      <c r="C99" s="193">
        <v>235</v>
      </c>
      <c r="D99" s="142">
        <v>2020</v>
      </c>
      <c r="E99" s="131">
        <v>1331227</v>
      </c>
      <c r="F99" s="133" t="s">
        <v>98</v>
      </c>
      <c r="G99" s="133" t="s">
        <v>154</v>
      </c>
      <c r="H99" s="132">
        <v>15200000</v>
      </c>
      <c r="I99" s="137">
        <v>40</v>
      </c>
      <c r="J99" s="133" t="s">
        <v>396</v>
      </c>
      <c r="K99" s="131"/>
      <c r="L99" s="131"/>
      <c r="M99" s="131"/>
      <c r="N99" s="131"/>
      <c r="O99" s="131"/>
      <c r="P99" s="131">
        <v>5</v>
      </c>
      <c r="Q99" s="131">
        <v>2</v>
      </c>
      <c r="R99" s="134">
        <v>401</v>
      </c>
      <c r="S99" s="118">
        <v>43938</v>
      </c>
      <c r="T99" s="132">
        <v>8000000</v>
      </c>
      <c r="U99" s="132">
        <v>8000000</v>
      </c>
      <c r="V99" s="132">
        <v>15200000</v>
      </c>
      <c r="W99" s="136">
        <v>16800000</v>
      </c>
      <c r="X99" s="131"/>
      <c r="Y99" s="199"/>
    </row>
    <row r="100" spans="1:25" x14ac:dyDescent="0.25">
      <c r="A100" s="212">
        <v>90</v>
      </c>
      <c r="B100" s="196" t="s">
        <v>588</v>
      </c>
      <c r="C100" s="193">
        <v>235</v>
      </c>
      <c r="D100" s="142">
        <v>2020</v>
      </c>
      <c r="E100" s="131">
        <v>1331789</v>
      </c>
      <c r="F100" s="133" t="s">
        <v>98</v>
      </c>
      <c r="G100" s="133" t="s">
        <v>154</v>
      </c>
      <c r="H100" s="132">
        <v>17400000</v>
      </c>
      <c r="I100" s="137">
        <v>40</v>
      </c>
      <c r="J100" s="133" t="s">
        <v>396</v>
      </c>
      <c r="K100" s="131"/>
      <c r="L100" s="131"/>
      <c r="M100" s="131"/>
      <c r="N100" s="131"/>
      <c r="O100" s="131"/>
      <c r="P100" s="131">
        <v>5</v>
      </c>
      <c r="Q100" s="131">
        <v>2</v>
      </c>
      <c r="R100" s="134">
        <v>275</v>
      </c>
      <c r="S100" s="118">
        <v>43927</v>
      </c>
      <c r="T100" s="132">
        <v>9000000</v>
      </c>
      <c r="U100" s="132">
        <v>9000000</v>
      </c>
      <c r="V100" s="132">
        <v>17400000</v>
      </c>
      <c r="W100" s="136">
        <v>18600000</v>
      </c>
      <c r="X100" s="131"/>
      <c r="Y100" s="199"/>
    </row>
    <row r="101" spans="1:25" x14ac:dyDescent="0.25">
      <c r="A101" s="212">
        <v>91</v>
      </c>
      <c r="B101" s="196" t="s">
        <v>589</v>
      </c>
      <c r="C101" s="193">
        <v>235</v>
      </c>
      <c r="D101" s="142">
        <v>2020</v>
      </c>
      <c r="E101" s="131">
        <v>1331858</v>
      </c>
      <c r="F101" s="133" t="s">
        <v>98</v>
      </c>
      <c r="G101" s="133" t="s">
        <v>158</v>
      </c>
      <c r="H101" s="132">
        <v>5600000</v>
      </c>
      <c r="I101" s="141">
        <v>14.285714285714286</v>
      </c>
      <c r="J101" s="133" t="s">
        <v>396</v>
      </c>
      <c r="K101" s="131"/>
      <c r="L101" s="131"/>
      <c r="M101" s="131"/>
      <c r="N101" s="131"/>
      <c r="O101" s="131"/>
      <c r="P101" s="131">
        <v>5</v>
      </c>
      <c r="Q101" s="131">
        <v>2</v>
      </c>
      <c r="R101" s="134">
        <v>348</v>
      </c>
      <c r="S101" s="118">
        <v>43934</v>
      </c>
      <c r="T101" s="132">
        <v>3000000</v>
      </c>
      <c r="U101" s="132">
        <v>3000000</v>
      </c>
      <c r="V101" s="132">
        <v>5600000</v>
      </c>
      <c r="W101" s="136">
        <v>6400000</v>
      </c>
      <c r="X101" s="131"/>
      <c r="Y101" s="199"/>
    </row>
    <row r="102" spans="1:25" x14ac:dyDescent="0.25">
      <c r="A102" s="212">
        <v>92</v>
      </c>
      <c r="B102" s="196" t="s">
        <v>590</v>
      </c>
      <c r="C102" s="193">
        <v>235</v>
      </c>
      <c r="D102" s="142">
        <v>2020</v>
      </c>
      <c r="E102" s="131">
        <v>1332748</v>
      </c>
      <c r="F102" s="133" t="s">
        <v>98</v>
      </c>
      <c r="G102" s="133" t="s">
        <v>154</v>
      </c>
      <c r="H102" s="132">
        <v>7600000</v>
      </c>
      <c r="I102" s="141">
        <v>28.571428571428573</v>
      </c>
      <c r="J102" s="133" t="s">
        <v>396</v>
      </c>
      <c r="K102" s="131"/>
      <c r="L102" s="131"/>
      <c r="M102" s="131"/>
      <c r="N102" s="131"/>
      <c r="O102" s="131"/>
      <c r="P102" s="131">
        <v>5</v>
      </c>
      <c r="Q102" s="131">
        <v>2</v>
      </c>
      <c r="R102" s="134">
        <v>276</v>
      </c>
      <c r="S102" s="118">
        <v>43927</v>
      </c>
      <c r="T102" s="132">
        <v>4000000</v>
      </c>
      <c r="U102" s="132">
        <v>4000000</v>
      </c>
      <c r="V102" s="132">
        <v>7600000</v>
      </c>
      <c r="W102" s="136">
        <v>8400000</v>
      </c>
      <c r="X102" s="131"/>
      <c r="Y102" s="199"/>
    </row>
    <row r="103" spans="1:25" x14ac:dyDescent="0.25">
      <c r="A103" s="212">
        <v>93</v>
      </c>
      <c r="B103" s="196" t="s">
        <v>591</v>
      </c>
      <c r="C103" s="193">
        <v>235</v>
      </c>
      <c r="D103" s="142">
        <v>2020</v>
      </c>
      <c r="E103" s="131">
        <v>1333004</v>
      </c>
      <c r="F103" s="133" t="s">
        <v>98</v>
      </c>
      <c r="G103" s="133" t="s">
        <v>154</v>
      </c>
      <c r="H103" s="132">
        <v>6666667</v>
      </c>
      <c r="I103" s="137">
        <v>40</v>
      </c>
      <c r="J103" s="133" t="s">
        <v>396</v>
      </c>
      <c r="K103" s="131"/>
      <c r="L103" s="131"/>
      <c r="M103" s="131"/>
      <c r="N103" s="131"/>
      <c r="O103" s="131"/>
      <c r="P103" s="131">
        <v>7</v>
      </c>
      <c r="Q103" s="131">
        <v>1</v>
      </c>
      <c r="R103" s="134">
        <v>492</v>
      </c>
      <c r="S103" s="118">
        <v>43942</v>
      </c>
      <c r="T103" s="132">
        <v>6666667</v>
      </c>
      <c r="U103" s="132">
        <v>6666667</v>
      </c>
      <c r="V103" s="132">
        <v>6666667</v>
      </c>
      <c r="W103" s="136">
        <v>53333333</v>
      </c>
      <c r="X103" s="131"/>
      <c r="Y103" s="199"/>
    </row>
    <row r="104" spans="1:25" x14ac:dyDescent="0.25">
      <c r="A104" s="212">
        <v>94</v>
      </c>
      <c r="B104" s="196" t="s">
        <v>592</v>
      </c>
      <c r="C104" s="193">
        <v>235</v>
      </c>
      <c r="D104" s="142">
        <v>2020</v>
      </c>
      <c r="E104" s="131">
        <v>1333004</v>
      </c>
      <c r="F104" s="133" t="s">
        <v>98</v>
      </c>
      <c r="G104" s="133" t="s">
        <v>154</v>
      </c>
      <c r="H104" s="132">
        <v>10666667</v>
      </c>
      <c r="I104" s="141">
        <v>18.181818181818183</v>
      </c>
      <c r="J104" s="133" t="s">
        <v>396</v>
      </c>
      <c r="K104" s="131"/>
      <c r="L104" s="131"/>
      <c r="M104" s="131"/>
      <c r="N104" s="131"/>
      <c r="O104" s="131"/>
      <c r="P104" s="131">
        <v>7</v>
      </c>
      <c r="Q104" s="131">
        <v>2</v>
      </c>
      <c r="R104" s="134">
        <v>493</v>
      </c>
      <c r="S104" s="118">
        <v>43942</v>
      </c>
      <c r="T104" s="132">
        <v>10000000</v>
      </c>
      <c r="U104" s="132">
        <v>10000000</v>
      </c>
      <c r="V104" s="132">
        <v>10666667</v>
      </c>
      <c r="W104" s="136">
        <v>49333333</v>
      </c>
      <c r="X104" s="131"/>
      <c r="Y104" s="199"/>
    </row>
    <row r="105" spans="1:25" x14ac:dyDescent="0.25">
      <c r="A105" s="212">
        <v>95</v>
      </c>
      <c r="B105" s="196" t="s">
        <v>593</v>
      </c>
      <c r="C105" s="193">
        <v>235</v>
      </c>
      <c r="D105" s="142">
        <v>2020</v>
      </c>
      <c r="E105" s="131">
        <v>1336173</v>
      </c>
      <c r="F105" s="133" t="s">
        <v>98</v>
      </c>
      <c r="G105" s="133" t="s">
        <v>154</v>
      </c>
      <c r="H105" s="132">
        <v>7466667</v>
      </c>
      <c r="I105" s="137">
        <v>40</v>
      </c>
      <c r="J105" s="133" t="s">
        <v>396</v>
      </c>
      <c r="K105" s="131"/>
      <c r="L105" s="131"/>
      <c r="M105" s="131"/>
      <c r="N105" s="131"/>
      <c r="O105" s="131"/>
      <c r="P105" s="131">
        <v>5</v>
      </c>
      <c r="Q105" s="131">
        <v>2</v>
      </c>
      <c r="R105" s="134">
        <v>279</v>
      </c>
      <c r="S105" s="118">
        <v>43927</v>
      </c>
      <c r="T105" s="132">
        <v>4000000</v>
      </c>
      <c r="U105" s="132">
        <v>4000000</v>
      </c>
      <c r="V105" s="132">
        <v>7466667</v>
      </c>
      <c r="W105" s="136">
        <f>16000000-V105</f>
        <v>8533333</v>
      </c>
      <c r="X105" s="131"/>
      <c r="Y105" s="199"/>
    </row>
    <row r="106" spans="1:25" x14ac:dyDescent="0.25">
      <c r="A106" s="212">
        <v>96</v>
      </c>
      <c r="B106" s="196" t="s">
        <v>594</v>
      </c>
      <c r="C106" s="193">
        <v>235</v>
      </c>
      <c r="D106" s="142">
        <v>2020</v>
      </c>
      <c r="E106" s="131">
        <v>1336536</v>
      </c>
      <c r="F106" s="133" t="s">
        <v>98</v>
      </c>
      <c r="G106" s="133" t="s">
        <v>154</v>
      </c>
      <c r="H106" s="132">
        <v>14820000</v>
      </c>
      <c r="I106" s="137">
        <v>40</v>
      </c>
      <c r="J106" s="133" t="s">
        <v>396</v>
      </c>
      <c r="K106" s="131"/>
      <c r="L106" s="131"/>
      <c r="M106" s="131"/>
      <c r="N106" s="131"/>
      <c r="O106" s="131"/>
      <c r="P106" s="131">
        <v>11</v>
      </c>
      <c r="Q106" s="131">
        <v>2</v>
      </c>
      <c r="R106" s="134">
        <v>300</v>
      </c>
      <c r="S106" s="118">
        <v>43928</v>
      </c>
      <c r="T106" s="132">
        <v>7800000</v>
      </c>
      <c r="U106" s="132">
        <v>7800000</v>
      </c>
      <c r="V106" s="132">
        <v>14820000</v>
      </c>
      <c r="W106" s="136">
        <v>63180000</v>
      </c>
      <c r="X106" s="131"/>
      <c r="Y106" s="199"/>
    </row>
    <row r="107" spans="1:25" x14ac:dyDescent="0.25">
      <c r="A107" s="212">
        <v>97</v>
      </c>
      <c r="B107" s="196" t="s">
        <v>595</v>
      </c>
      <c r="C107" s="193">
        <v>235</v>
      </c>
      <c r="D107" s="142">
        <v>2020</v>
      </c>
      <c r="E107" s="131">
        <v>1336555</v>
      </c>
      <c r="F107" s="133" t="s">
        <v>98</v>
      </c>
      <c r="G107" s="133" t="s">
        <v>154</v>
      </c>
      <c r="H107" s="132">
        <v>11000000</v>
      </c>
      <c r="I107" s="137">
        <v>20</v>
      </c>
      <c r="J107" s="133" t="s">
        <v>396</v>
      </c>
      <c r="K107" s="131"/>
      <c r="L107" s="131"/>
      <c r="M107" s="131"/>
      <c r="N107" s="131"/>
      <c r="O107" s="131"/>
      <c r="P107" s="131">
        <v>5</v>
      </c>
      <c r="Q107" s="131">
        <v>2</v>
      </c>
      <c r="R107" s="134">
        <v>280</v>
      </c>
      <c r="S107" s="118">
        <v>43927</v>
      </c>
      <c r="T107" s="132">
        <v>6000000</v>
      </c>
      <c r="U107" s="132">
        <v>6000000</v>
      </c>
      <c r="V107" s="132">
        <v>11000000</v>
      </c>
      <c r="W107" s="136">
        <v>13000000</v>
      </c>
      <c r="X107" s="131"/>
      <c r="Y107" s="199"/>
    </row>
    <row r="108" spans="1:25" x14ac:dyDescent="0.25">
      <c r="A108" s="212">
        <v>98</v>
      </c>
      <c r="B108" s="196" t="s">
        <v>596</v>
      </c>
      <c r="C108" s="193">
        <v>235</v>
      </c>
      <c r="D108" s="142">
        <v>2020</v>
      </c>
      <c r="E108" s="131">
        <v>1336556</v>
      </c>
      <c r="F108" s="133" t="s">
        <v>98</v>
      </c>
      <c r="G108" s="133" t="s">
        <v>154</v>
      </c>
      <c r="H108" s="132">
        <v>15466667</v>
      </c>
      <c r="I108" s="137">
        <v>40</v>
      </c>
      <c r="J108" s="133" t="s">
        <v>396</v>
      </c>
      <c r="K108" s="131"/>
      <c r="L108" s="131"/>
      <c r="M108" s="131"/>
      <c r="N108" s="131"/>
      <c r="O108" s="131"/>
      <c r="P108" s="131">
        <v>5</v>
      </c>
      <c r="Q108" s="131">
        <v>2</v>
      </c>
      <c r="R108" s="134">
        <v>332</v>
      </c>
      <c r="S108" s="118">
        <v>43934</v>
      </c>
      <c r="T108" s="132">
        <v>8000000</v>
      </c>
      <c r="U108" s="132">
        <v>8000000</v>
      </c>
      <c r="V108" s="132">
        <v>15466667</v>
      </c>
      <c r="W108" s="136">
        <v>16533333</v>
      </c>
      <c r="X108" s="131"/>
      <c r="Y108" s="199"/>
    </row>
    <row r="109" spans="1:25" x14ac:dyDescent="0.25">
      <c r="A109" s="212">
        <v>99</v>
      </c>
      <c r="B109" s="196" t="s">
        <v>597</v>
      </c>
      <c r="C109" s="193">
        <v>235</v>
      </c>
      <c r="D109" s="142">
        <v>2020</v>
      </c>
      <c r="E109" s="131">
        <v>1337250</v>
      </c>
      <c r="F109" s="133" t="s">
        <v>98</v>
      </c>
      <c r="G109" s="133" t="s">
        <v>154</v>
      </c>
      <c r="H109" s="132">
        <v>7000000</v>
      </c>
      <c r="I109" s="137">
        <v>40</v>
      </c>
      <c r="J109" s="133" t="s">
        <v>396</v>
      </c>
      <c r="K109" s="131"/>
      <c r="L109" s="131"/>
      <c r="M109" s="131"/>
      <c r="N109" s="131"/>
      <c r="O109" s="131"/>
      <c r="P109" s="131">
        <v>5</v>
      </c>
      <c r="Q109" s="131">
        <v>1</v>
      </c>
      <c r="R109" s="134">
        <v>462</v>
      </c>
      <c r="S109" s="118">
        <v>43942</v>
      </c>
      <c r="T109" s="132">
        <v>7000000</v>
      </c>
      <c r="U109" s="132">
        <v>7000000</v>
      </c>
      <c r="V109" s="132">
        <v>7000000</v>
      </c>
      <c r="W109" s="136">
        <v>21000000</v>
      </c>
      <c r="X109" s="131"/>
      <c r="Y109" s="199"/>
    </row>
    <row r="110" spans="1:25" x14ac:dyDescent="0.25">
      <c r="A110" s="212">
        <v>100</v>
      </c>
      <c r="B110" s="196" t="s">
        <v>598</v>
      </c>
      <c r="C110" s="193">
        <v>235</v>
      </c>
      <c r="D110" s="142">
        <v>2020</v>
      </c>
      <c r="E110" s="131">
        <v>1337574</v>
      </c>
      <c r="F110" s="133" t="s">
        <v>98</v>
      </c>
      <c r="G110" s="133" t="s">
        <v>154</v>
      </c>
      <c r="H110" s="132">
        <v>7333333</v>
      </c>
      <c r="I110" s="137">
        <v>40</v>
      </c>
      <c r="J110" s="133" t="s">
        <v>396</v>
      </c>
      <c r="K110" s="131"/>
      <c r="L110" s="131"/>
      <c r="M110" s="131"/>
      <c r="N110" s="131"/>
      <c r="O110" s="131"/>
      <c r="P110" s="131">
        <v>5</v>
      </c>
      <c r="Q110" s="131">
        <v>2</v>
      </c>
      <c r="R110" s="134">
        <v>310</v>
      </c>
      <c r="S110" s="118">
        <v>43934</v>
      </c>
      <c r="T110" s="132">
        <v>5000000</v>
      </c>
      <c r="U110" s="132">
        <v>5000000</v>
      </c>
      <c r="V110" s="132">
        <v>7333333</v>
      </c>
      <c r="W110" s="136">
        <v>12666667</v>
      </c>
      <c r="X110" s="131"/>
      <c r="Y110" s="199"/>
    </row>
    <row r="111" spans="1:25" x14ac:dyDescent="0.25">
      <c r="A111" s="212">
        <v>101</v>
      </c>
      <c r="B111" s="196" t="s">
        <v>599</v>
      </c>
      <c r="C111" s="193">
        <v>235</v>
      </c>
      <c r="D111" s="142">
        <v>2020</v>
      </c>
      <c r="E111" s="131">
        <v>1337576</v>
      </c>
      <c r="F111" s="133" t="s">
        <v>98</v>
      </c>
      <c r="G111" s="133" t="s">
        <v>154</v>
      </c>
      <c r="H111" s="132">
        <v>18666667</v>
      </c>
      <c r="I111" s="137">
        <v>20</v>
      </c>
      <c r="J111" s="133" t="s">
        <v>396</v>
      </c>
      <c r="K111" s="131"/>
      <c r="L111" s="131"/>
      <c r="M111" s="131"/>
      <c r="N111" s="131"/>
      <c r="O111" s="131"/>
      <c r="P111" s="131">
        <v>5</v>
      </c>
      <c r="Q111" s="131">
        <v>2</v>
      </c>
      <c r="R111" s="134">
        <v>391</v>
      </c>
      <c r="S111" s="118">
        <v>43937</v>
      </c>
      <c r="T111" s="132">
        <v>10000000</v>
      </c>
      <c r="U111" s="132">
        <v>10000000</v>
      </c>
      <c r="V111" s="132">
        <v>18666667</v>
      </c>
      <c r="W111" s="136">
        <v>21333333</v>
      </c>
      <c r="X111" s="131"/>
      <c r="Y111" s="199"/>
    </row>
    <row r="112" spans="1:25" x14ac:dyDescent="0.25">
      <c r="A112" s="212">
        <v>102</v>
      </c>
      <c r="B112" s="196" t="s">
        <v>600</v>
      </c>
      <c r="C112" s="193">
        <v>235</v>
      </c>
      <c r="D112" s="142">
        <v>2020</v>
      </c>
      <c r="E112" s="131">
        <v>1337793</v>
      </c>
      <c r="F112" s="133" t="s">
        <v>98</v>
      </c>
      <c r="G112" s="133" t="s">
        <v>154</v>
      </c>
      <c r="H112" s="132">
        <v>12133333</v>
      </c>
      <c r="I112" s="137">
        <v>20</v>
      </c>
      <c r="J112" s="133" t="s">
        <v>396</v>
      </c>
      <c r="K112" s="131"/>
      <c r="L112" s="131"/>
      <c r="M112" s="131"/>
      <c r="N112" s="131"/>
      <c r="O112" s="131"/>
      <c r="P112" s="131">
        <v>5</v>
      </c>
      <c r="Q112" s="131">
        <v>2</v>
      </c>
      <c r="R112" s="134">
        <v>525</v>
      </c>
      <c r="S112" s="118">
        <v>43944</v>
      </c>
      <c r="T112" s="132">
        <v>6500000</v>
      </c>
      <c r="U112" s="132">
        <v>6500000</v>
      </c>
      <c r="V112" s="132">
        <v>12133333</v>
      </c>
      <c r="W112" s="136">
        <v>13866667</v>
      </c>
      <c r="X112" s="131"/>
      <c r="Y112" s="199"/>
    </row>
    <row r="113" spans="1:25" x14ac:dyDescent="0.25">
      <c r="A113" s="212">
        <v>103</v>
      </c>
      <c r="B113" s="196" t="s">
        <v>601</v>
      </c>
      <c r="C113" s="193">
        <v>235</v>
      </c>
      <c r="D113" s="142">
        <v>2020</v>
      </c>
      <c r="E113" s="131">
        <v>1338722</v>
      </c>
      <c r="F113" s="133" t="s">
        <v>98</v>
      </c>
      <c r="G113" s="133" t="s">
        <v>154</v>
      </c>
      <c r="H113" s="132">
        <v>4500000</v>
      </c>
      <c r="I113" s="137">
        <v>20</v>
      </c>
      <c r="J113" s="133" t="s">
        <v>396</v>
      </c>
      <c r="K113" s="131"/>
      <c r="L113" s="131"/>
      <c r="M113" s="131"/>
      <c r="N113" s="131"/>
      <c r="O113" s="131"/>
      <c r="P113" s="131">
        <v>5</v>
      </c>
      <c r="Q113" s="131">
        <v>1</v>
      </c>
      <c r="R113" s="134">
        <v>367</v>
      </c>
      <c r="S113" s="118">
        <v>43936</v>
      </c>
      <c r="T113" s="132">
        <v>4500000</v>
      </c>
      <c r="U113" s="132">
        <v>4500000</v>
      </c>
      <c r="V113" s="132">
        <v>4500000</v>
      </c>
      <c r="W113" s="136">
        <v>13500000</v>
      </c>
      <c r="X113" s="131"/>
      <c r="Y113" s="199"/>
    </row>
    <row r="114" spans="1:25" x14ac:dyDescent="0.25">
      <c r="A114" s="212">
        <v>104</v>
      </c>
      <c r="B114" s="196" t="s">
        <v>602</v>
      </c>
      <c r="C114" s="193">
        <v>235</v>
      </c>
      <c r="D114" s="142">
        <v>2020</v>
      </c>
      <c r="E114" s="131">
        <v>1339665</v>
      </c>
      <c r="F114" s="133" t="s">
        <v>98</v>
      </c>
      <c r="G114" s="133" t="s">
        <v>154</v>
      </c>
      <c r="H114" s="132">
        <v>6000000</v>
      </c>
      <c r="I114" s="137">
        <v>20</v>
      </c>
      <c r="J114" s="133" t="s">
        <v>396</v>
      </c>
      <c r="K114" s="131"/>
      <c r="L114" s="131"/>
      <c r="M114" s="131"/>
      <c r="N114" s="131"/>
      <c r="O114" s="131"/>
      <c r="P114" s="131">
        <v>5</v>
      </c>
      <c r="Q114" s="131">
        <v>1</v>
      </c>
      <c r="R114" s="134">
        <v>369</v>
      </c>
      <c r="S114" s="118">
        <v>43938</v>
      </c>
      <c r="T114" s="132">
        <v>6000000</v>
      </c>
      <c r="U114" s="132">
        <v>6000000</v>
      </c>
      <c r="V114" s="132">
        <v>6000000</v>
      </c>
      <c r="W114" s="136">
        <v>18000000</v>
      </c>
      <c r="X114" s="131"/>
      <c r="Y114" s="199"/>
    </row>
    <row r="115" spans="1:25" x14ac:dyDescent="0.25">
      <c r="A115" s="212">
        <v>105</v>
      </c>
      <c r="B115" s="196" t="s">
        <v>603</v>
      </c>
      <c r="C115" s="193">
        <v>235</v>
      </c>
      <c r="D115" s="142">
        <v>2020</v>
      </c>
      <c r="E115" s="131">
        <v>1339673</v>
      </c>
      <c r="F115" s="133" t="s">
        <v>98</v>
      </c>
      <c r="G115" s="133" t="s">
        <v>154</v>
      </c>
      <c r="H115" s="132">
        <v>6500000</v>
      </c>
      <c r="I115" s="137">
        <v>40</v>
      </c>
      <c r="J115" s="133" t="s">
        <v>396</v>
      </c>
      <c r="K115" s="131"/>
      <c r="L115" s="131"/>
      <c r="M115" s="131"/>
      <c r="N115" s="131"/>
      <c r="O115" s="131"/>
      <c r="P115" s="131">
        <v>5</v>
      </c>
      <c r="Q115" s="131">
        <v>1</v>
      </c>
      <c r="R115" s="134">
        <v>446</v>
      </c>
      <c r="S115" s="118">
        <v>43941</v>
      </c>
      <c r="T115" s="132">
        <v>6500000</v>
      </c>
      <c r="U115" s="132">
        <v>6500000</v>
      </c>
      <c r="V115" s="132">
        <v>6500000</v>
      </c>
      <c r="W115" s="136">
        <v>19500000</v>
      </c>
      <c r="X115" s="131"/>
      <c r="Y115" s="199"/>
    </row>
    <row r="116" spans="1:25" x14ac:dyDescent="0.25">
      <c r="A116" s="212">
        <v>106</v>
      </c>
      <c r="B116" s="196" t="s">
        <v>604</v>
      </c>
      <c r="C116" s="193">
        <v>235</v>
      </c>
      <c r="D116" s="142">
        <v>2020</v>
      </c>
      <c r="E116" s="131">
        <v>1339687</v>
      </c>
      <c r="F116" s="133" t="s">
        <v>98</v>
      </c>
      <c r="G116" s="133" t="s">
        <v>154</v>
      </c>
      <c r="H116" s="132">
        <v>3400000</v>
      </c>
      <c r="I116" s="141">
        <v>14.285714285714286</v>
      </c>
      <c r="J116" s="133" t="s">
        <v>396</v>
      </c>
      <c r="K116" s="131"/>
      <c r="L116" s="131"/>
      <c r="M116" s="131"/>
      <c r="N116" s="131"/>
      <c r="O116" s="131"/>
      <c r="P116" s="131">
        <v>5</v>
      </c>
      <c r="Q116" s="131">
        <v>1</v>
      </c>
      <c r="R116" s="134">
        <v>509</v>
      </c>
      <c r="S116" s="118">
        <v>43944</v>
      </c>
      <c r="T116" s="132">
        <v>3400000</v>
      </c>
      <c r="U116" s="132">
        <v>3400000</v>
      </c>
      <c r="V116" s="132">
        <v>3400000</v>
      </c>
      <c r="W116" s="136">
        <v>20600000</v>
      </c>
      <c r="X116" s="131"/>
      <c r="Y116" s="199"/>
    </row>
    <row r="117" spans="1:25" x14ac:dyDescent="0.25">
      <c r="A117" s="212">
        <v>107</v>
      </c>
      <c r="B117" s="196" t="s">
        <v>605</v>
      </c>
      <c r="C117" s="193">
        <v>235</v>
      </c>
      <c r="D117" s="142">
        <v>2020</v>
      </c>
      <c r="E117" s="131">
        <v>1339957</v>
      </c>
      <c r="F117" s="133" t="s">
        <v>98</v>
      </c>
      <c r="G117" s="133" t="s">
        <v>154</v>
      </c>
      <c r="H117" s="132">
        <v>11200000</v>
      </c>
      <c r="I117" s="141">
        <v>28.571428571428573</v>
      </c>
      <c r="J117" s="133" t="s">
        <v>396</v>
      </c>
      <c r="K117" s="131"/>
      <c r="L117" s="131"/>
      <c r="M117" s="131"/>
      <c r="N117" s="131"/>
      <c r="O117" s="131"/>
      <c r="P117" s="131">
        <v>5</v>
      </c>
      <c r="Q117" s="131">
        <v>2</v>
      </c>
      <c r="R117" s="134">
        <v>301</v>
      </c>
      <c r="S117" s="118">
        <v>43928</v>
      </c>
      <c r="T117" s="132">
        <v>6000000</v>
      </c>
      <c r="U117" s="132">
        <v>6000000</v>
      </c>
      <c r="V117" s="132">
        <v>11200000</v>
      </c>
      <c r="W117" s="136">
        <v>12800000</v>
      </c>
      <c r="X117" s="131"/>
      <c r="Y117" s="199"/>
    </row>
    <row r="118" spans="1:25" x14ac:dyDescent="0.25">
      <c r="A118" s="212">
        <v>108</v>
      </c>
      <c r="B118" s="196" t="s">
        <v>606</v>
      </c>
      <c r="C118" s="193">
        <v>235</v>
      </c>
      <c r="D118" s="142">
        <v>2020</v>
      </c>
      <c r="E118" s="131">
        <v>1340135</v>
      </c>
      <c r="F118" s="133" t="s">
        <v>98</v>
      </c>
      <c r="G118" s="133" t="s">
        <v>170</v>
      </c>
      <c r="H118" s="132">
        <v>4333333</v>
      </c>
      <c r="I118" s="137">
        <v>20</v>
      </c>
      <c r="J118" s="133" t="s">
        <v>396</v>
      </c>
      <c r="K118" s="131"/>
      <c r="L118" s="131"/>
      <c r="M118" s="131"/>
      <c r="N118" s="131"/>
      <c r="O118" s="131"/>
      <c r="P118" s="131">
        <v>7</v>
      </c>
      <c r="Q118" s="131">
        <v>1</v>
      </c>
      <c r="R118" s="134">
        <v>424</v>
      </c>
      <c r="S118" s="118">
        <v>43938</v>
      </c>
      <c r="T118" s="132">
        <v>4333333</v>
      </c>
      <c r="U118" s="132">
        <v>4333333</v>
      </c>
      <c r="V118" s="132">
        <v>4333333</v>
      </c>
      <c r="W118" s="136">
        <v>55666667</v>
      </c>
      <c r="X118" s="131"/>
      <c r="Y118" s="199"/>
    </row>
    <row r="119" spans="1:25" x14ac:dyDescent="0.25">
      <c r="A119" s="212">
        <v>109</v>
      </c>
      <c r="B119" s="196" t="s">
        <v>607</v>
      </c>
      <c r="C119" s="193">
        <v>235</v>
      </c>
      <c r="D119" s="142">
        <v>2020</v>
      </c>
      <c r="E119" s="131">
        <v>1340135</v>
      </c>
      <c r="F119" s="133" t="s">
        <v>98</v>
      </c>
      <c r="G119" s="133" t="s">
        <v>170</v>
      </c>
      <c r="H119" s="132">
        <v>14333333</v>
      </c>
      <c r="I119" s="137">
        <v>40</v>
      </c>
      <c r="J119" s="133" t="s">
        <v>396</v>
      </c>
      <c r="K119" s="131"/>
      <c r="L119" s="131"/>
      <c r="M119" s="131"/>
      <c r="N119" s="131"/>
      <c r="O119" s="131"/>
      <c r="P119" s="131">
        <v>7</v>
      </c>
      <c r="Q119" s="131">
        <v>2</v>
      </c>
      <c r="R119" s="134">
        <v>487</v>
      </c>
      <c r="S119" s="118">
        <v>43943</v>
      </c>
      <c r="T119" s="132">
        <v>10000000</v>
      </c>
      <c r="U119" s="132">
        <v>10000000</v>
      </c>
      <c r="V119" s="132">
        <v>14333333</v>
      </c>
      <c r="W119" s="136">
        <v>45666667</v>
      </c>
      <c r="X119" s="131"/>
      <c r="Y119" s="199"/>
    </row>
    <row r="120" spans="1:25" x14ac:dyDescent="0.25">
      <c r="A120" s="212">
        <v>110</v>
      </c>
      <c r="B120" s="196" t="s">
        <v>608</v>
      </c>
      <c r="C120" s="193">
        <v>235</v>
      </c>
      <c r="D120" s="142">
        <v>2020</v>
      </c>
      <c r="E120" s="131">
        <v>1340410</v>
      </c>
      <c r="F120" s="133" t="s">
        <v>98</v>
      </c>
      <c r="G120" s="133" t="s">
        <v>170</v>
      </c>
      <c r="H120" s="132">
        <v>9000000</v>
      </c>
      <c r="I120" s="137">
        <v>20</v>
      </c>
      <c r="J120" s="133" t="s">
        <v>396</v>
      </c>
      <c r="K120" s="131"/>
      <c r="L120" s="131"/>
      <c r="M120" s="131"/>
      <c r="N120" s="131"/>
      <c r="O120" s="131"/>
      <c r="P120" s="131">
        <v>5</v>
      </c>
      <c r="Q120" s="131">
        <v>1</v>
      </c>
      <c r="R120" s="134">
        <v>409</v>
      </c>
      <c r="S120" s="118">
        <v>43938</v>
      </c>
      <c r="T120" s="132">
        <v>9000000</v>
      </c>
      <c r="U120" s="132">
        <v>9000000</v>
      </c>
      <c r="V120" s="132">
        <v>9000000</v>
      </c>
      <c r="W120" s="136">
        <v>27000000</v>
      </c>
      <c r="X120" s="131"/>
      <c r="Y120" s="199"/>
    </row>
    <row r="121" spans="1:25" x14ac:dyDescent="0.25">
      <c r="A121" s="212">
        <v>111</v>
      </c>
      <c r="B121" s="196" t="s">
        <v>609</v>
      </c>
      <c r="C121" s="193">
        <v>235</v>
      </c>
      <c r="D121" s="142">
        <v>2020</v>
      </c>
      <c r="E121" s="131">
        <v>1340978</v>
      </c>
      <c r="F121" s="133" t="s">
        <v>98</v>
      </c>
      <c r="G121" s="133" t="s">
        <v>154</v>
      </c>
      <c r="H121" s="132">
        <v>7200000</v>
      </c>
      <c r="I121" s="137">
        <v>40</v>
      </c>
      <c r="J121" s="133" t="s">
        <v>396</v>
      </c>
      <c r="K121" s="131"/>
      <c r="L121" s="131"/>
      <c r="M121" s="131"/>
      <c r="N121" s="131"/>
      <c r="O121" s="131"/>
      <c r="P121" s="131">
        <v>5</v>
      </c>
      <c r="Q121" s="131">
        <v>2</v>
      </c>
      <c r="R121" s="134">
        <v>366</v>
      </c>
      <c r="S121" s="118">
        <v>43936</v>
      </c>
      <c r="T121" s="132">
        <v>4000000</v>
      </c>
      <c r="U121" s="132">
        <v>4000000</v>
      </c>
      <c r="V121" s="132">
        <v>7200000</v>
      </c>
      <c r="W121" s="136">
        <v>8800000</v>
      </c>
      <c r="X121" s="131"/>
      <c r="Y121" s="199"/>
    </row>
    <row r="122" spans="1:25" x14ac:dyDescent="0.25">
      <c r="A122" s="212">
        <v>112</v>
      </c>
      <c r="B122" s="196" t="s">
        <v>610</v>
      </c>
      <c r="C122" s="193">
        <v>235</v>
      </c>
      <c r="D122" s="142">
        <v>2020</v>
      </c>
      <c r="E122" s="131">
        <v>1341190</v>
      </c>
      <c r="F122" s="133" t="s">
        <v>98</v>
      </c>
      <c r="G122" s="133" t="s">
        <v>154</v>
      </c>
      <c r="H122" s="132">
        <v>4166667</v>
      </c>
      <c r="I122" s="137">
        <v>40</v>
      </c>
      <c r="J122" s="133" t="s">
        <v>396</v>
      </c>
      <c r="K122" s="131"/>
      <c r="L122" s="131"/>
      <c r="M122" s="131"/>
      <c r="N122" s="131"/>
      <c r="O122" s="131"/>
      <c r="P122" s="131">
        <v>5</v>
      </c>
      <c r="Q122" s="131">
        <v>1</v>
      </c>
      <c r="R122" s="134">
        <v>484</v>
      </c>
      <c r="S122" s="118">
        <v>43943</v>
      </c>
      <c r="T122" s="132">
        <v>4166667</v>
      </c>
      <c r="U122" s="132">
        <v>4166667</v>
      </c>
      <c r="V122" s="132">
        <v>4166667</v>
      </c>
      <c r="W122" s="136">
        <v>15833333</v>
      </c>
      <c r="X122" s="131"/>
      <c r="Y122" s="199"/>
    </row>
    <row r="123" spans="1:25" x14ac:dyDescent="0.25">
      <c r="A123" s="212">
        <v>113</v>
      </c>
      <c r="B123" s="196" t="s">
        <v>611</v>
      </c>
      <c r="C123" s="193">
        <v>235</v>
      </c>
      <c r="D123" s="142">
        <v>2020</v>
      </c>
      <c r="E123" s="131">
        <v>1341190</v>
      </c>
      <c r="F123" s="133" t="s">
        <v>98</v>
      </c>
      <c r="G123" s="133" t="s">
        <v>154</v>
      </c>
      <c r="H123" s="132">
        <v>9166667</v>
      </c>
      <c r="I123" s="137">
        <v>40</v>
      </c>
      <c r="J123" s="133" t="s">
        <v>396</v>
      </c>
      <c r="K123" s="131"/>
      <c r="L123" s="131"/>
      <c r="M123" s="131"/>
      <c r="N123" s="131"/>
      <c r="O123" s="131"/>
      <c r="P123" s="131">
        <v>5</v>
      </c>
      <c r="Q123" s="131">
        <v>2</v>
      </c>
      <c r="R123" s="134">
        <v>541</v>
      </c>
      <c r="S123" s="118">
        <v>43949</v>
      </c>
      <c r="T123" s="132">
        <v>5000000</v>
      </c>
      <c r="U123" s="132">
        <v>5000000</v>
      </c>
      <c r="V123" s="132">
        <v>9166667</v>
      </c>
      <c r="W123" s="136">
        <v>10833333</v>
      </c>
      <c r="X123" s="131"/>
      <c r="Y123" s="199"/>
    </row>
    <row r="124" spans="1:25" x14ac:dyDescent="0.25">
      <c r="A124" s="212">
        <v>114</v>
      </c>
      <c r="B124" s="196" t="s">
        <v>612</v>
      </c>
      <c r="C124" s="193">
        <v>235</v>
      </c>
      <c r="D124" s="142">
        <v>2020</v>
      </c>
      <c r="E124" s="131">
        <v>1341207</v>
      </c>
      <c r="F124" s="133" t="s">
        <v>98</v>
      </c>
      <c r="G124" s="133" t="s">
        <v>154</v>
      </c>
      <c r="H124" s="132">
        <v>12833333</v>
      </c>
      <c r="I124" s="137">
        <v>20</v>
      </c>
      <c r="J124" s="133" t="s">
        <v>396</v>
      </c>
      <c r="K124" s="131"/>
      <c r="L124" s="131"/>
      <c r="M124" s="131"/>
      <c r="N124" s="131"/>
      <c r="O124" s="131"/>
      <c r="P124" s="131">
        <v>5</v>
      </c>
      <c r="Q124" s="131">
        <v>2</v>
      </c>
      <c r="R124" s="134">
        <v>335</v>
      </c>
      <c r="S124" s="118">
        <v>43934</v>
      </c>
      <c r="T124" s="132">
        <v>7000000</v>
      </c>
      <c r="U124" s="132">
        <v>7000000</v>
      </c>
      <c r="V124" s="132">
        <v>12833333</v>
      </c>
      <c r="W124" s="136">
        <v>15166667</v>
      </c>
      <c r="X124" s="131"/>
      <c r="Y124" s="199"/>
    </row>
    <row r="125" spans="1:25" x14ac:dyDescent="0.25">
      <c r="A125" s="212">
        <v>115</v>
      </c>
      <c r="B125" s="196" t="s">
        <v>613</v>
      </c>
      <c r="C125" s="193">
        <v>235</v>
      </c>
      <c r="D125" s="142">
        <v>2020</v>
      </c>
      <c r="E125" s="131">
        <v>1341291</v>
      </c>
      <c r="F125" s="133" t="s">
        <v>98</v>
      </c>
      <c r="G125" s="133" t="s">
        <v>154</v>
      </c>
      <c r="H125" s="132">
        <v>11000000</v>
      </c>
      <c r="I125" s="137">
        <v>40</v>
      </c>
      <c r="J125" s="133" t="s">
        <v>396</v>
      </c>
      <c r="K125" s="131"/>
      <c r="L125" s="131"/>
      <c r="M125" s="131"/>
      <c r="N125" s="131"/>
      <c r="O125" s="131"/>
      <c r="P125" s="131">
        <v>5</v>
      </c>
      <c r="Q125" s="131">
        <v>2</v>
      </c>
      <c r="R125" s="134">
        <v>486</v>
      </c>
      <c r="S125" s="118">
        <v>43943</v>
      </c>
      <c r="T125" s="132">
        <v>6000000</v>
      </c>
      <c r="U125" s="132">
        <v>6000000</v>
      </c>
      <c r="V125" s="132">
        <v>11000000</v>
      </c>
      <c r="W125" s="136">
        <v>13000000</v>
      </c>
      <c r="X125" s="131"/>
      <c r="Y125" s="199"/>
    </row>
    <row r="126" spans="1:25" x14ac:dyDescent="0.25">
      <c r="A126" s="212">
        <v>116</v>
      </c>
      <c r="B126" s="196" t="s">
        <v>614</v>
      </c>
      <c r="C126" s="193">
        <v>235</v>
      </c>
      <c r="D126" s="142">
        <v>2020</v>
      </c>
      <c r="E126" s="131">
        <v>1341411</v>
      </c>
      <c r="F126" s="133" t="s">
        <v>98</v>
      </c>
      <c r="G126" s="133" t="s">
        <v>170</v>
      </c>
      <c r="H126" s="132">
        <v>9000000</v>
      </c>
      <c r="I126" s="137">
        <v>40</v>
      </c>
      <c r="J126" s="133" t="s">
        <v>396</v>
      </c>
      <c r="K126" s="131"/>
      <c r="L126" s="131"/>
      <c r="M126" s="131"/>
      <c r="N126" s="131"/>
      <c r="O126" s="131"/>
      <c r="P126" s="131">
        <v>5</v>
      </c>
      <c r="Q126" s="131">
        <v>1</v>
      </c>
      <c r="R126" s="134">
        <v>341</v>
      </c>
      <c r="S126" s="118">
        <v>43934</v>
      </c>
      <c r="T126" s="132">
        <v>9000000</v>
      </c>
      <c r="U126" s="132">
        <v>9000000</v>
      </c>
      <c r="V126" s="132">
        <v>9000000</v>
      </c>
      <c r="W126" s="136">
        <v>27000000</v>
      </c>
      <c r="X126" s="131"/>
      <c r="Y126" s="199"/>
    </row>
    <row r="127" spans="1:25" x14ac:dyDescent="0.25">
      <c r="A127" s="212">
        <v>117</v>
      </c>
      <c r="B127" s="196" t="s">
        <v>615</v>
      </c>
      <c r="C127" s="193">
        <v>235</v>
      </c>
      <c r="D127" s="142">
        <v>2020</v>
      </c>
      <c r="E127" s="131">
        <v>1341648</v>
      </c>
      <c r="F127" s="133" t="s">
        <v>98</v>
      </c>
      <c r="G127" s="133" t="s">
        <v>154</v>
      </c>
      <c r="H127" s="132">
        <v>14400000</v>
      </c>
      <c r="I127" s="137">
        <v>20</v>
      </c>
      <c r="J127" s="133" t="s">
        <v>396</v>
      </c>
      <c r="K127" s="131"/>
      <c r="L127" s="131"/>
      <c r="M127" s="131"/>
      <c r="N127" s="131"/>
      <c r="O127" s="131"/>
      <c r="P127" s="131">
        <v>5</v>
      </c>
      <c r="Q127" s="131">
        <v>2</v>
      </c>
      <c r="R127" s="134">
        <v>334</v>
      </c>
      <c r="S127" s="118">
        <v>43934</v>
      </c>
      <c r="T127" s="132">
        <v>8000000</v>
      </c>
      <c r="U127" s="132">
        <v>8000000</v>
      </c>
      <c r="V127" s="132">
        <v>14400000</v>
      </c>
      <c r="W127" s="136">
        <v>17600000</v>
      </c>
      <c r="X127" s="131"/>
      <c r="Y127" s="199"/>
    </row>
    <row r="128" spans="1:25" x14ac:dyDescent="0.25">
      <c r="A128" s="212">
        <v>118</v>
      </c>
      <c r="B128" s="196" t="s">
        <v>616</v>
      </c>
      <c r="C128" s="193">
        <v>235</v>
      </c>
      <c r="D128" s="142">
        <v>2020</v>
      </c>
      <c r="E128" s="131">
        <v>1342163</v>
      </c>
      <c r="F128" s="133" t="s">
        <v>98</v>
      </c>
      <c r="G128" s="133" t="s">
        <v>154</v>
      </c>
      <c r="H128" s="132">
        <v>13066667</v>
      </c>
      <c r="I128" s="137">
        <v>20</v>
      </c>
      <c r="J128" s="133" t="s">
        <v>396</v>
      </c>
      <c r="K128" s="131"/>
      <c r="L128" s="131"/>
      <c r="M128" s="131"/>
      <c r="N128" s="131"/>
      <c r="O128" s="131"/>
      <c r="P128" s="131">
        <v>5</v>
      </c>
      <c r="Q128" s="131">
        <v>2</v>
      </c>
      <c r="R128" s="134">
        <v>447</v>
      </c>
      <c r="S128" s="118">
        <v>43941</v>
      </c>
      <c r="T128" s="132">
        <v>8000000</v>
      </c>
      <c r="U128" s="132">
        <v>8000000</v>
      </c>
      <c r="V128" s="132">
        <v>13066667</v>
      </c>
      <c r="W128" s="136">
        <v>18933333</v>
      </c>
      <c r="X128" s="131"/>
      <c r="Y128" s="199"/>
    </row>
    <row r="129" spans="1:25" x14ac:dyDescent="0.25">
      <c r="A129" s="212">
        <v>119</v>
      </c>
      <c r="B129" s="196" t="s">
        <v>617</v>
      </c>
      <c r="C129" s="193">
        <v>235</v>
      </c>
      <c r="D129" s="142">
        <v>2020</v>
      </c>
      <c r="E129" s="131">
        <v>1342288</v>
      </c>
      <c r="F129" s="133" t="s">
        <v>98</v>
      </c>
      <c r="G129" s="133" t="s">
        <v>154</v>
      </c>
      <c r="H129" s="132">
        <v>7000000</v>
      </c>
      <c r="I129" s="137">
        <v>40</v>
      </c>
      <c r="J129" s="133" t="s">
        <v>396</v>
      </c>
      <c r="K129" s="131"/>
      <c r="L129" s="131"/>
      <c r="M129" s="131"/>
      <c r="N129" s="131"/>
      <c r="O129" s="131"/>
      <c r="P129" s="131">
        <v>5</v>
      </c>
      <c r="Q129" s="131">
        <v>1</v>
      </c>
      <c r="R129" s="134">
        <v>416</v>
      </c>
      <c r="S129" s="118">
        <v>43938</v>
      </c>
      <c r="T129" s="132">
        <v>7000000</v>
      </c>
      <c r="U129" s="132">
        <v>7000000</v>
      </c>
      <c r="V129" s="132">
        <v>7000000</v>
      </c>
      <c r="W129" s="136">
        <v>21000000</v>
      </c>
      <c r="X129" s="131"/>
      <c r="Y129" s="199"/>
    </row>
    <row r="130" spans="1:25" x14ac:dyDescent="0.25">
      <c r="A130" s="212">
        <v>120</v>
      </c>
      <c r="B130" s="196" t="s">
        <v>618</v>
      </c>
      <c r="C130" s="193">
        <v>235</v>
      </c>
      <c r="D130" s="142">
        <v>2020</v>
      </c>
      <c r="E130" s="131">
        <v>1342655</v>
      </c>
      <c r="F130" s="133" t="s">
        <v>98</v>
      </c>
      <c r="G130" s="133" t="s">
        <v>170</v>
      </c>
      <c r="H130" s="132">
        <v>12000000</v>
      </c>
      <c r="I130" s="137">
        <v>40</v>
      </c>
      <c r="J130" s="133" t="s">
        <v>396</v>
      </c>
      <c r="K130" s="131"/>
      <c r="L130" s="131"/>
      <c r="M130" s="131"/>
      <c r="N130" s="131"/>
      <c r="O130" s="131"/>
      <c r="P130" s="131">
        <v>5</v>
      </c>
      <c r="Q130" s="131">
        <v>1</v>
      </c>
      <c r="R130" s="134">
        <v>340</v>
      </c>
      <c r="S130" s="118">
        <v>43934</v>
      </c>
      <c r="T130" s="132">
        <v>12000000</v>
      </c>
      <c r="U130" s="132">
        <v>12000000</v>
      </c>
      <c r="V130" s="132">
        <v>12000000</v>
      </c>
      <c r="W130" s="136">
        <v>36000000</v>
      </c>
      <c r="X130" s="131"/>
      <c r="Y130" s="199"/>
    </row>
    <row r="131" spans="1:25" x14ac:dyDescent="0.25">
      <c r="A131" s="212">
        <v>121</v>
      </c>
      <c r="B131" s="196" t="s">
        <v>619</v>
      </c>
      <c r="C131" s="193">
        <v>235</v>
      </c>
      <c r="D131" s="142">
        <v>2020</v>
      </c>
      <c r="E131" s="131">
        <v>1343108</v>
      </c>
      <c r="F131" s="133" t="s">
        <v>98</v>
      </c>
      <c r="G131" s="133" t="s">
        <v>154</v>
      </c>
      <c r="H131" s="132">
        <v>14400000</v>
      </c>
      <c r="I131" s="137">
        <v>40</v>
      </c>
      <c r="J131" s="133" t="s">
        <v>396</v>
      </c>
      <c r="K131" s="131"/>
      <c r="L131" s="131"/>
      <c r="M131" s="131"/>
      <c r="N131" s="131"/>
      <c r="O131" s="131"/>
      <c r="P131" s="131">
        <v>5</v>
      </c>
      <c r="Q131" s="131">
        <v>2</v>
      </c>
      <c r="R131" s="134">
        <v>448</v>
      </c>
      <c r="S131" s="118">
        <v>43941</v>
      </c>
      <c r="T131" s="132">
        <v>8000000</v>
      </c>
      <c r="U131" s="132">
        <v>8000000</v>
      </c>
      <c r="V131" s="132">
        <v>14400000</v>
      </c>
      <c r="W131" s="136">
        <v>17600000</v>
      </c>
      <c r="X131" s="131"/>
      <c r="Y131" s="199"/>
    </row>
    <row r="132" spans="1:25" x14ac:dyDescent="0.25">
      <c r="A132" s="212">
        <v>122</v>
      </c>
      <c r="B132" s="196" t="s">
        <v>620</v>
      </c>
      <c r="C132" s="193">
        <v>235</v>
      </c>
      <c r="D132" s="142">
        <v>2020</v>
      </c>
      <c r="E132" s="131">
        <v>1343109</v>
      </c>
      <c r="F132" s="133" t="s">
        <v>98</v>
      </c>
      <c r="G132" s="133" t="s">
        <v>154</v>
      </c>
      <c r="H132" s="132">
        <v>18000000</v>
      </c>
      <c r="I132" s="137">
        <v>40</v>
      </c>
      <c r="J132" s="133" t="s">
        <v>396</v>
      </c>
      <c r="K132" s="131"/>
      <c r="L132" s="131"/>
      <c r="M132" s="131"/>
      <c r="N132" s="131"/>
      <c r="O132" s="131"/>
      <c r="P132" s="131">
        <v>5</v>
      </c>
      <c r="Q132" s="131">
        <v>2</v>
      </c>
      <c r="R132" s="134">
        <v>378</v>
      </c>
      <c r="S132" s="118">
        <v>43938</v>
      </c>
      <c r="T132" s="132">
        <v>10000000</v>
      </c>
      <c r="U132" s="132">
        <v>10000000</v>
      </c>
      <c r="V132" s="132">
        <v>18000000</v>
      </c>
      <c r="W132" s="136">
        <v>22000000</v>
      </c>
      <c r="X132" s="131"/>
      <c r="Y132" s="199"/>
    </row>
    <row r="133" spans="1:25" x14ac:dyDescent="0.25">
      <c r="A133" s="212">
        <v>123</v>
      </c>
      <c r="B133" s="196" t="s">
        <v>621</v>
      </c>
      <c r="C133" s="193">
        <v>235</v>
      </c>
      <c r="D133" s="142">
        <v>2020</v>
      </c>
      <c r="E133" s="131">
        <v>1343235</v>
      </c>
      <c r="F133" s="133" t="s">
        <v>98</v>
      </c>
      <c r="G133" s="133" t="s">
        <v>154</v>
      </c>
      <c r="H133" s="132">
        <v>4500000</v>
      </c>
      <c r="I133" s="141">
        <v>28.571428571428573</v>
      </c>
      <c r="J133" s="133" t="s">
        <v>396</v>
      </c>
      <c r="K133" s="131"/>
      <c r="L133" s="131"/>
      <c r="M133" s="131"/>
      <c r="N133" s="131"/>
      <c r="O133" s="131"/>
      <c r="P133" s="131">
        <v>5</v>
      </c>
      <c r="Q133" s="131">
        <v>2</v>
      </c>
      <c r="R133" s="134">
        <v>283</v>
      </c>
      <c r="S133" s="118">
        <v>43928</v>
      </c>
      <c r="T133" s="132">
        <v>2500000</v>
      </c>
      <c r="U133" s="132">
        <v>2500000</v>
      </c>
      <c r="V133" s="132">
        <v>4500000</v>
      </c>
      <c r="W133" s="136">
        <v>5500000</v>
      </c>
      <c r="X133" s="131"/>
      <c r="Y133" s="199"/>
    </row>
    <row r="134" spans="1:25" x14ac:dyDescent="0.25">
      <c r="A134" s="212">
        <v>124</v>
      </c>
      <c r="B134" s="196" t="s">
        <v>622</v>
      </c>
      <c r="C134" s="193">
        <v>235</v>
      </c>
      <c r="D134" s="142">
        <v>2020</v>
      </c>
      <c r="E134" s="131">
        <v>1343275</v>
      </c>
      <c r="F134" s="133" t="s">
        <v>98</v>
      </c>
      <c r="G134" s="133" t="s">
        <v>154</v>
      </c>
      <c r="H134" s="132">
        <v>8840000</v>
      </c>
      <c r="I134" s="137">
        <v>40</v>
      </c>
      <c r="J134" s="133" t="s">
        <v>396</v>
      </c>
      <c r="K134" s="131"/>
      <c r="L134" s="131"/>
      <c r="M134" s="131"/>
      <c r="N134" s="131"/>
      <c r="O134" s="131"/>
      <c r="P134" s="131">
        <v>5</v>
      </c>
      <c r="Q134" s="131">
        <v>2</v>
      </c>
      <c r="R134" s="134">
        <v>392</v>
      </c>
      <c r="S134" s="118">
        <v>43937</v>
      </c>
      <c r="T134" s="132">
        <v>5200000</v>
      </c>
      <c r="U134" s="132">
        <v>5200000</v>
      </c>
      <c r="V134" s="132">
        <v>8840000</v>
      </c>
      <c r="W134" s="136">
        <v>11960000</v>
      </c>
      <c r="X134" s="131"/>
      <c r="Y134" s="199"/>
    </row>
    <row r="135" spans="1:25" x14ac:dyDescent="0.25">
      <c r="A135" s="212">
        <v>125</v>
      </c>
      <c r="B135" s="196" t="s">
        <v>623</v>
      </c>
      <c r="C135" s="193">
        <v>235</v>
      </c>
      <c r="D135" s="142">
        <v>2020</v>
      </c>
      <c r="E135" s="131">
        <v>1344592</v>
      </c>
      <c r="F135" s="133" t="s">
        <v>98</v>
      </c>
      <c r="G135" s="133" t="s">
        <v>170</v>
      </c>
      <c r="H135" s="132">
        <v>19600000</v>
      </c>
      <c r="I135" s="137">
        <v>40</v>
      </c>
      <c r="J135" s="133" t="s">
        <v>396</v>
      </c>
      <c r="K135" s="131"/>
      <c r="L135" s="131"/>
      <c r="M135" s="131"/>
      <c r="N135" s="131"/>
      <c r="O135" s="131"/>
      <c r="P135" s="131">
        <v>7</v>
      </c>
      <c r="Q135" s="131">
        <v>2</v>
      </c>
      <c r="R135" s="134">
        <v>426</v>
      </c>
      <c r="S135" s="118">
        <v>43938</v>
      </c>
      <c r="T135" s="132">
        <v>12000000</v>
      </c>
      <c r="U135" s="132">
        <v>12000000</v>
      </c>
      <c r="V135" s="132">
        <v>19600000</v>
      </c>
      <c r="W135" s="136">
        <v>52400000</v>
      </c>
      <c r="X135" s="131"/>
      <c r="Y135" s="199"/>
    </row>
    <row r="136" spans="1:25" x14ac:dyDescent="0.25">
      <c r="A136" s="212">
        <v>126</v>
      </c>
      <c r="B136" s="196" t="s">
        <v>624</v>
      </c>
      <c r="C136" s="193">
        <v>235</v>
      </c>
      <c r="D136" s="142">
        <v>2020</v>
      </c>
      <c r="E136" s="131">
        <v>1344656</v>
      </c>
      <c r="F136" s="133" t="s">
        <v>98</v>
      </c>
      <c r="G136" s="133" t="s">
        <v>154</v>
      </c>
      <c r="H136" s="132">
        <v>12600000</v>
      </c>
      <c r="I136" s="141">
        <v>16.666666666666668</v>
      </c>
      <c r="J136" s="133" t="s">
        <v>396</v>
      </c>
      <c r="K136" s="131"/>
      <c r="L136" s="131"/>
      <c r="M136" s="131"/>
      <c r="N136" s="131"/>
      <c r="O136" s="131"/>
      <c r="P136" s="131">
        <v>5</v>
      </c>
      <c r="Q136" s="131">
        <v>2</v>
      </c>
      <c r="R136" s="134">
        <v>308</v>
      </c>
      <c r="S136" s="118">
        <v>43934</v>
      </c>
      <c r="T136" s="132">
        <v>7000000</v>
      </c>
      <c r="U136" s="132">
        <v>7000000</v>
      </c>
      <c r="V136" s="132">
        <v>12600000</v>
      </c>
      <c r="W136" s="136">
        <v>15400000</v>
      </c>
      <c r="X136" s="131"/>
      <c r="Y136" s="199"/>
    </row>
    <row r="137" spans="1:25" x14ac:dyDescent="0.25">
      <c r="A137" s="212">
        <v>127</v>
      </c>
      <c r="B137" s="196" t="s">
        <v>625</v>
      </c>
      <c r="C137" s="193">
        <v>235</v>
      </c>
      <c r="D137" s="142">
        <v>2020</v>
      </c>
      <c r="E137" s="131">
        <v>1344731</v>
      </c>
      <c r="F137" s="133" t="s">
        <v>98</v>
      </c>
      <c r="G137" s="133" t="s">
        <v>154</v>
      </c>
      <c r="H137" s="132">
        <v>10200000</v>
      </c>
      <c r="I137" s="137">
        <v>40</v>
      </c>
      <c r="J137" s="133" t="s">
        <v>396</v>
      </c>
      <c r="K137" s="131"/>
      <c r="L137" s="131"/>
      <c r="M137" s="131"/>
      <c r="N137" s="131"/>
      <c r="O137" s="131"/>
      <c r="P137" s="131">
        <v>5</v>
      </c>
      <c r="Q137" s="131">
        <v>2</v>
      </c>
      <c r="R137" s="134">
        <v>328</v>
      </c>
      <c r="S137" s="118">
        <v>43934</v>
      </c>
      <c r="T137" s="132">
        <v>6000000</v>
      </c>
      <c r="U137" s="132">
        <v>6000000</v>
      </c>
      <c r="V137" s="132">
        <v>10200000</v>
      </c>
      <c r="W137" s="136">
        <v>13800000</v>
      </c>
      <c r="X137" s="131"/>
      <c r="Y137" s="199"/>
    </row>
    <row r="138" spans="1:25" x14ac:dyDescent="0.25">
      <c r="A138" s="212">
        <v>128</v>
      </c>
      <c r="B138" s="196" t="s">
        <v>626</v>
      </c>
      <c r="C138" s="193">
        <v>235</v>
      </c>
      <c r="D138" s="142">
        <v>2020</v>
      </c>
      <c r="E138" s="131">
        <v>1344833</v>
      </c>
      <c r="F138" s="133" t="s">
        <v>98</v>
      </c>
      <c r="G138" s="133" t="s">
        <v>154</v>
      </c>
      <c r="H138" s="132">
        <v>14600000</v>
      </c>
      <c r="I138" s="137">
        <v>20</v>
      </c>
      <c r="J138" s="133" t="s">
        <v>396</v>
      </c>
      <c r="K138" s="131"/>
      <c r="L138" s="131"/>
      <c r="M138" s="131"/>
      <c r="N138" s="131"/>
      <c r="O138" s="131"/>
      <c r="P138" s="131">
        <v>6</v>
      </c>
      <c r="Q138" s="131">
        <v>1</v>
      </c>
      <c r="R138" s="134">
        <v>460</v>
      </c>
      <c r="S138" s="118">
        <v>43942</v>
      </c>
      <c r="T138" s="132">
        <v>14600000</v>
      </c>
      <c r="U138" s="132">
        <v>14600000</v>
      </c>
      <c r="V138" s="132">
        <v>14600000</v>
      </c>
      <c r="W138" s="136">
        <v>58400000</v>
      </c>
      <c r="X138" s="131"/>
      <c r="Y138" s="199"/>
    </row>
    <row r="139" spans="1:25" x14ac:dyDescent="0.25">
      <c r="A139" s="212">
        <v>129</v>
      </c>
      <c r="B139" s="196" t="s">
        <v>627</v>
      </c>
      <c r="C139" s="193">
        <v>235</v>
      </c>
      <c r="D139" s="142">
        <v>2020</v>
      </c>
      <c r="E139" s="131">
        <v>1344835</v>
      </c>
      <c r="F139" s="133" t="s">
        <v>98</v>
      </c>
      <c r="G139" s="133" t="s">
        <v>170</v>
      </c>
      <c r="H139" s="132">
        <v>14100000</v>
      </c>
      <c r="I139" s="137">
        <v>40</v>
      </c>
      <c r="J139" s="133" t="s">
        <v>396</v>
      </c>
      <c r="K139" s="131"/>
      <c r="L139" s="131"/>
      <c r="M139" s="131"/>
      <c r="N139" s="131"/>
      <c r="O139" s="131"/>
      <c r="P139" s="131">
        <v>5</v>
      </c>
      <c r="Q139" s="131">
        <v>2</v>
      </c>
      <c r="R139" s="134">
        <v>413</v>
      </c>
      <c r="S139" s="118">
        <v>43938</v>
      </c>
      <c r="T139" s="132">
        <v>9000000</v>
      </c>
      <c r="U139" s="132">
        <v>9000000</v>
      </c>
      <c r="V139" s="132">
        <v>14100000</v>
      </c>
      <c r="W139" s="136">
        <v>21900000</v>
      </c>
      <c r="X139" s="131"/>
      <c r="Y139" s="199"/>
    </row>
    <row r="140" spans="1:25" x14ac:dyDescent="0.25">
      <c r="A140" s="212">
        <v>130</v>
      </c>
      <c r="B140" s="196" t="s">
        <v>628</v>
      </c>
      <c r="C140" s="193">
        <v>235</v>
      </c>
      <c r="D140" s="142">
        <v>2020</v>
      </c>
      <c r="E140" s="131">
        <v>1344862</v>
      </c>
      <c r="F140" s="133" t="s">
        <v>98</v>
      </c>
      <c r="G140" s="133" t="s">
        <v>154</v>
      </c>
      <c r="H140" s="132">
        <v>6000000</v>
      </c>
      <c r="I140" s="137">
        <v>40</v>
      </c>
      <c r="J140" s="133" t="s">
        <v>396</v>
      </c>
      <c r="K140" s="131"/>
      <c r="L140" s="131"/>
      <c r="M140" s="131"/>
      <c r="N140" s="131"/>
      <c r="O140" s="131"/>
      <c r="P140" s="131">
        <v>5</v>
      </c>
      <c r="Q140" s="131">
        <v>1</v>
      </c>
      <c r="R140" s="134">
        <v>257</v>
      </c>
      <c r="S140" s="118">
        <v>43924</v>
      </c>
      <c r="T140" s="132">
        <v>6000000</v>
      </c>
      <c r="U140" s="132">
        <v>6000000</v>
      </c>
      <c r="V140" s="132">
        <v>6000000</v>
      </c>
      <c r="W140" s="136">
        <v>22800000</v>
      </c>
      <c r="X140" s="131"/>
      <c r="Y140" s="199"/>
    </row>
    <row r="141" spans="1:25" x14ac:dyDescent="0.25">
      <c r="A141" s="212">
        <v>131</v>
      </c>
      <c r="B141" s="196" t="s">
        <v>629</v>
      </c>
      <c r="C141" s="193">
        <v>235</v>
      </c>
      <c r="D141" s="142">
        <v>2020</v>
      </c>
      <c r="E141" s="131">
        <v>1344862</v>
      </c>
      <c r="F141" s="133" t="s">
        <v>98</v>
      </c>
      <c r="G141" s="133" t="s">
        <v>154</v>
      </c>
      <c r="H141" s="132">
        <v>13200000</v>
      </c>
      <c r="I141" s="137">
        <v>40</v>
      </c>
      <c r="J141" s="133" t="s">
        <v>396</v>
      </c>
      <c r="K141" s="131"/>
      <c r="L141" s="131"/>
      <c r="M141" s="131"/>
      <c r="N141" s="131"/>
      <c r="O141" s="131"/>
      <c r="P141" s="131">
        <v>5</v>
      </c>
      <c r="Q141" s="131">
        <v>2</v>
      </c>
      <c r="R141" s="134">
        <v>433</v>
      </c>
      <c r="S141" s="118">
        <v>43938</v>
      </c>
      <c r="T141" s="132">
        <v>7200000</v>
      </c>
      <c r="U141" s="132">
        <v>7200000</v>
      </c>
      <c r="V141" s="132">
        <v>13200000</v>
      </c>
      <c r="W141" s="136">
        <v>15600000</v>
      </c>
      <c r="X141" s="131"/>
      <c r="Y141" s="199"/>
    </row>
    <row r="142" spans="1:25" x14ac:dyDescent="0.25">
      <c r="A142" s="212">
        <v>132</v>
      </c>
      <c r="B142" s="196" t="s">
        <v>630</v>
      </c>
      <c r="C142" s="193">
        <v>235</v>
      </c>
      <c r="D142" s="142">
        <v>2020</v>
      </c>
      <c r="E142" s="131">
        <v>1344892</v>
      </c>
      <c r="F142" s="133" t="s">
        <v>98</v>
      </c>
      <c r="G142" s="133" t="s">
        <v>154</v>
      </c>
      <c r="H142" s="132">
        <v>6533333</v>
      </c>
      <c r="I142" s="137">
        <v>20</v>
      </c>
      <c r="J142" s="133" t="s">
        <v>396</v>
      </c>
      <c r="K142" s="131"/>
      <c r="L142" s="131"/>
      <c r="M142" s="131"/>
      <c r="N142" s="131"/>
      <c r="O142" s="131"/>
      <c r="P142" s="131">
        <v>5</v>
      </c>
      <c r="Q142" s="131">
        <v>2</v>
      </c>
      <c r="R142" s="134">
        <v>329</v>
      </c>
      <c r="S142" s="118">
        <v>43934</v>
      </c>
      <c r="T142" s="132">
        <v>4000000</v>
      </c>
      <c r="U142" s="132">
        <v>4000000</v>
      </c>
      <c r="V142" s="132">
        <v>6533333</v>
      </c>
      <c r="W142" s="136">
        <v>9466667</v>
      </c>
      <c r="X142" s="131"/>
      <c r="Y142" s="199"/>
    </row>
    <row r="143" spans="1:25" x14ac:dyDescent="0.25">
      <c r="A143" s="212">
        <v>133</v>
      </c>
      <c r="B143" s="196" t="s">
        <v>631</v>
      </c>
      <c r="C143" s="193">
        <v>235</v>
      </c>
      <c r="D143" s="142">
        <v>2020</v>
      </c>
      <c r="E143" s="131">
        <v>1345420</v>
      </c>
      <c r="F143" s="133" t="s">
        <v>98</v>
      </c>
      <c r="G143" s="133" t="s">
        <v>154</v>
      </c>
      <c r="H143" s="132">
        <v>9000000</v>
      </c>
      <c r="I143" s="137">
        <v>40</v>
      </c>
      <c r="J143" s="133" t="s">
        <v>396</v>
      </c>
      <c r="K143" s="131"/>
      <c r="L143" s="131"/>
      <c r="M143" s="131"/>
      <c r="N143" s="131"/>
      <c r="O143" s="131"/>
      <c r="P143" s="131">
        <v>5</v>
      </c>
      <c r="Q143" s="131">
        <v>2</v>
      </c>
      <c r="R143" s="134">
        <v>456</v>
      </c>
      <c r="S143" s="118">
        <v>43941</v>
      </c>
      <c r="T143" s="132">
        <v>5000000</v>
      </c>
      <c r="U143" s="132">
        <v>5000000</v>
      </c>
      <c r="V143" s="132">
        <v>9000000</v>
      </c>
      <c r="W143" s="136">
        <v>11000000</v>
      </c>
      <c r="X143" s="131"/>
      <c r="Y143" s="199"/>
    </row>
    <row r="144" spans="1:25" x14ac:dyDescent="0.25">
      <c r="A144" s="212">
        <v>134</v>
      </c>
      <c r="B144" s="196" t="s">
        <v>632</v>
      </c>
      <c r="C144" s="193">
        <v>235</v>
      </c>
      <c r="D144" s="142">
        <v>2020</v>
      </c>
      <c r="E144" s="131">
        <v>1345732</v>
      </c>
      <c r="F144" s="133" t="s">
        <v>98</v>
      </c>
      <c r="G144" s="133" t="s">
        <v>154</v>
      </c>
      <c r="H144" s="132">
        <v>9000000</v>
      </c>
      <c r="I144" s="137">
        <v>40</v>
      </c>
      <c r="J144" s="133" t="s">
        <v>396</v>
      </c>
      <c r="K144" s="131"/>
      <c r="L144" s="131"/>
      <c r="M144" s="131"/>
      <c r="N144" s="131"/>
      <c r="O144" s="131"/>
      <c r="P144" s="131">
        <v>5</v>
      </c>
      <c r="Q144" s="131">
        <v>1</v>
      </c>
      <c r="R144" s="134">
        <v>330</v>
      </c>
      <c r="S144" s="118">
        <v>43934</v>
      </c>
      <c r="T144" s="132">
        <v>9000000</v>
      </c>
      <c r="U144" s="132">
        <v>9000000</v>
      </c>
      <c r="V144" s="132">
        <v>9000000</v>
      </c>
      <c r="W144" s="136">
        <v>27000000</v>
      </c>
      <c r="X144" s="131"/>
      <c r="Y144" s="199"/>
    </row>
    <row r="145" spans="1:25" x14ac:dyDescent="0.25">
      <c r="A145" s="212">
        <v>135</v>
      </c>
      <c r="B145" s="196" t="s">
        <v>633</v>
      </c>
      <c r="C145" s="193">
        <v>235</v>
      </c>
      <c r="D145" s="142">
        <v>2020</v>
      </c>
      <c r="E145" s="131">
        <v>1345898</v>
      </c>
      <c r="F145" s="133" t="s">
        <v>98</v>
      </c>
      <c r="G145" s="133" t="s">
        <v>154</v>
      </c>
      <c r="H145" s="132">
        <v>18333333</v>
      </c>
      <c r="I145" s="137">
        <v>40</v>
      </c>
      <c r="J145" s="133" t="s">
        <v>396</v>
      </c>
      <c r="K145" s="131"/>
      <c r="L145" s="131"/>
      <c r="M145" s="131"/>
      <c r="N145" s="131"/>
      <c r="O145" s="131"/>
      <c r="P145" s="131">
        <v>5</v>
      </c>
      <c r="Q145" s="131">
        <v>2</v>
      </c>
      <c r="R145" s="134">
        <v>339</v>
      </c>
      <c r="S145" s="118">
        <v>43934</v>
      </c>
      <c r="T145" s="132">
        <v>10000000</v>
      </c>
      <c r="U145" s="132">
        <v>10000000</v>
      </c>
      <c r="V145" s="132">
        <v>18333333</v>
      </c>
      <c r="W145" s="136">
        <v>21666667</v>
      </c>
      <c r="X145" s="131"/>
      <c r="Y145" s="199"/>
    </row>
    <row r="146" spans="1:25" x14ac:dyDescent="0.25">
      <c r="A146" s="212">
        <v>136</v>
      </c>
      <c r="B146" s="196" t="s">
        <v>634</v>
      </c>
      <c r="C146" s="193">
        <v>235</v>
      </c>
      <c r="D146" s="142">
        <v>2020</v>
      </c>
      <c r="E146" s="131">
        <v>1346312</v>
      </c>
      <c r="F146" s="133" t="s">
        <v>98</v>
      </c>
      <c r="G146" s="133" t="s">
        <v>154</v>
      </c>
      <c r="H146" s="132">
        <v>9400000</v>
      </c>
      <c r="I146" s="137">
        <v>20</v>
      </c>
      <c r="J146" s="133" t="s">
        <v>396</v>
      </c>
      <c r="K146" s="131"/>
      <c r="L146" s="131"/>
      <c r="M146" s="131"/>
      <c r="N146" s="131"/>
      <c r="O146" s="131"/>
      <c r="P146" s="131">
        <v>5</v>
      </c>
      <c r="Q146" s="131">
        <v>2</v>
      </c>
      <c r="R146" s="134">
        <v>428</v>
      </c>
      <c r="S146" s="118">
        <v>43938</v>
      </c>
      <c r="T146" s="132">
        <v>6000000</v>
      </c>
      <c r="U146" s="132">
        <v>6000000</v>
      </c>
      <c r="V146" s="132">
        <v>9400000</v>
      </c>
      <c r="W146" s="136">
        <v>14600000</v>
      </c>
      <c r="X146" s="131"/>
      <c r="Y146" s="199"/>
    </row>
    <row r="147" spans="1:25" x14ac:dyDescent="0.25">
      <c r="A147" s="212">
        <v>137</v>
      </c>
      <c r="B147" s="196" t="s">
        <v>635</v>
      </c>
      <c r="C147" s="193">
        <v>235</v>
      </c>
      <c r="D147" s="142">
        <v>2020</v>
      </c>
      <c r="E147" s="131">
        <v>1346360</v>
      </c>
      <c r="F147" s="133" t="s">
        <v>98</v>
      </c>
      <c r="G147" s="133" t="s">
        <v>154</v>
      </c>
      <c r="H147" s="132">
        <v>8166666</v>
      </c>
      <c r="I147" s="137">
        <v>20</v>
      </c>
      <c r="J147" s="133" t="s">
        <v>396</v>
      </c>
      <c r="K147" s="131"/>
      <c r="L147" s="131"/>
      <c r="M147" s="131"/>
      <c r="N147" s="131"/>
      <c r="O147" s="131"/>
      <c r="P147" s="131">
        <v>5</v>
      </c>
      <c r="Q147" s="131">
        <v>2</v>
      </c>
      <c r="R147" s="134">
        <v>331</v>
      </c>
      <c r="S147" s="118">
        <v>43934</v>
      </c>
      <c r="T147" s="132">
        <v>5000000</v>
      </c>
      <c r="U147" s="132">
        <v>5000000</v>
      </c>
      <c r="V147" s="132">
        <v>8166666</v>
      </c>
      <c r="W147" s="136">
        <v>11833334</v>
      </c>
      <c r="X147" s="131"/>
      <c r="Y147" s="199"/>
    </row>
    <row r="148" spans="1:25" x14ac:dyDescent="0.25">
      <c r="A148" s="212">
        <v>138</v>
      </c>
      <c r="B148" s="196" t="s">
        <v>636</v>
      </c>
      <c r="C148" s="193">
        <v>235</v>
      </c>
      <c r="D148" s="142">
        <v>2020</v>
      </c>
      <c r="E148" s="131">
        <v>1347295</v>
      </c>
      <c r="F148" s="133" t="s">
        <v>98</v>
      </c>
      <c r="G148" s="133" t="s">
        <v>158</v>
      </c>
      <c r="H148" s="132">
        <v>3000000</v>
      </c>
      <c r="I148" s="137">
        <v>40</v>
      </c>
      <c r="J148" s="133" t="s">
        <v>396</v>
      </c>
      <c r="K148" s="131"/>
      <c r="L148" s="131"/>
      <c r="M148" s="131"/>
      <c r="N148" s="131"/>
      <c r="O148" s="131"/>
      <c r="P148" s="131">
        <v>5</v>
      </c>
      <c r="Q148" s="131">
        <v>1</v>
      </c>
      <c r="R148" s="134">
        <v>393</v>
      </c>
      <c r="S148" s="118">
        <v>43937</v>
      </c>
      <c r="T148" s="132">
        <v>3000000</v>
      </c>
      <c r="U148" s="132">
        <v>3000000</v>
      </c>
      <c r="V148" s="132">
        <v>3000000</v>
      </c>
      <c r="W148" s="136">
        <v>9000000</v>
      </c>
      <c r="X148" s="131"/>
      <c r="Y148" s="199"/>
    </row>
    <row r="149" spans="1:25" x14ac:dyDescent="0.25">
      <c r="A149" s="212">
        <v>139</v>
      </c>
      <c r="B149" s="196" t="s">
        <v>637</v>
      </c>
      <c r="C149" s="193">
        <v>235</v>
      </c>
      <c r="D149" s="142">
        <v>2020</v>
      </c>
      <c r="E149" s="131">
        <v>1347412</v>
      </c>
      <c r="F149" s="133" t="s">
        <v>98</v>
      </c>
      <c r="G149" s="133" t="s">
        <v>154</v>
      </c>
      <c r="H149" s="132">
        <v>7000000</v>
      </c>
      <c r="I149" s="137">
        <v>40</v>
      </c>
      <c r="J149" s="133" t="s">
        <v>396</v>
      </c>
      <c r="K149" s="131"/>
      <c r="L149" s="131"/>
      <c r="M149" s="131"/>
      <c r="N149" s="131"/>
      <c r="O149" s="131"/>
      <c r="P149" s="131">
        <v>5</v>
      </c>
      <c r="Q149" s="131">
        <v>1</v>
      </c>
      <c r="R149" s="134">
        <v>313</v>
      </c>
      <c r="S149" s="118">
        <v>43934</v>
      </c>
      <c r="T149" s="132">
        <v>7000000</v>
      </c>
      <c r="U149" s="132">
        <v>7000000</v>
      </c>
      <c r="V149" s="132">
        <v>7000000</v>
      </c>
      <c r="W149" s="136">
        <v>21000000</v>
      </c>
      <c r="X149" s="131"/>
      <c r="Y149" s="199"/>
    </row>
    <row r="150" spans="1:25" x14ac:dyDescent="0.25">
      <c r="A150" s="212">
        <v>140</v>
      </c>
      <c r="B150" s="196" t="s">
        <v>638</v>
      </c>
      <c r="C150" s="193">
        <v>235</v>
      </c>
      <c r="D150" s="142">
        <v>2020</v>
      </c>
      <c r="E150" s="131">
        <v>1347415</v>
      </c>
      <c r="F150" s="133" t="s">
        <v>98</v>
      </c>
      <c r="G150" s="133" t="s">
        <v>154</v>
      </c>
      <c r="H150" s="132">
        <v>13333333</v>
      </c>
      <c r="I150" s="137">
        <v>40</v>
      </c>
      <c r="J150" s="133" t="s">
        <v>396</v>
      </c>
      <c r="K150" s="131"/>
      <c r="L150" s="131"/>
      <c r="M150" s="131"/>
      <c r="N150" s="131"/>
      <c r="O150" s="131"/>
      <c r="P150" s="131">
        <v>5</v>
      </c>
      <c r="Q150" s="131">
        <v>2</v>
      </c>
      <c r="R150" s="134">
        <v>368</v>
      </c>
      <c r="S150" s="118">
        <v>43936</v>
      </c>
      <c r="T150" s="132">
        <v>8000000</v>
      </c>
      <c r="U150" s="132">
        <v>8000000</v>
      </c>
      <c r="V150" s="132">
        <v>13333333</v>
      </c>
      <c r="W150" s="136">
        <v>18666667</v>
      </c>
      <c r="X150" s="131"/>
      <c r="Y150" s="199"/>
    </row>
    <row r="151" spans="1:25" x14ac:dyDescent="0.25">
      <c r="A151" s="212">
        <v>141</v>
      </c>
      <c r="B151" s="196" t="s">
        <v>639</v>
      </c>
      <c r="C151" s="193">
        <v>235</v>
      </c>
      <c r="D151" s="142">
        <v>2020</v>
      </c>
      <c r="E151" s="131">
        <v>1349591</v>
      </c>
      <c r="F151" s="133" t="s">
        <v>98</v>
      </c>
      <c r="G151" s="133" t="s">
        <v>154</v>
      </c>
      <c r="H151" s="132">
        <v>11200000</v>
      </c>
      <c r="I151" s="137">
        <v>20</v>
      </c>
      <c r="J151" s="133" t="s">
        <v>396</v>
      </c>
      <c r="K151" s="131"/>
      <c r="L151" s="131"/>
      <c r="M151" s="131"/>
      <c r="N151" s="131"/>
      <c r="O151" s="131"/>
      <c r="P151" s="131">
        <v>5</v>
      </c>
      <c r="Q151" s="131">
        <v>2</v>
      </c>
      <c r="R151" s="134">
        <v>333</v>
      </c>
      <c r="S151" s="118">
        <v>43934</v>
      </c>
      <c r="T151" s="132">
        <v>7000000</v>
      </c>
      <c r="U151" s="132">
        <v>7000000</v>
      </c>
      <c r="V151" s="132">
        <v>11200000</v>
      </c>
      <c r="W151" s="136">
        <v>16800000</v>
      </c>
      <c r="X151" s="131"/>
      <c r="Y151" s="199"/>
    </row>
    <row r="152" spans="1:25" x14ac:dyDescent="0.25">
      <c r="A152" s="212">
        <v>142</v>
      </c>
      <c r="B152" s="196" t="s">
        <v>640</v>
      </c>
      <c r="C152" s="193">
        <v>235</v>
      </c>
      <c r="D152" s="142">
        <v>2020</v>
      </c>
      <c r="E152" s="131">
        <v>1350540</v>
      </c>
      <c r="F152" s="133" t="s">
        <v>98</v>
      </c>
      <c r="G152" s="133" t="s">
        <v>154</v>
      </c>
      <c r="H152" s="132">
        <v>5600000</v>
      </c>
      <c r="I152" s="137">
        <v>20</v>
      </c>
      <c r="J152" s="133" t="s">
        <v>396</v>
      </c>
      <c r="K152" s="131"/>
      <c r="L152" s="131"/>
      <c r="M152" s="131"/>
      <c r="N152" s="131"/>
      <c r="O152" s="131"/>
      <c r="P152" s="131">
        <v>5</v>
      </c>
      <c r="Q152" s="131">
        <v>2</v>
      </c>
      <c r="R152" s="134">
        <v>427</v>
      </c>
      <c r="S152" s="118">
        <v>43938</v>
      </c>
      <c r="T152" s="132">
        <v>4000000</v>
      </c>
      <c r="U152" s="132">
        <v>4000000</v>
      </c>
      <c r="V152" s="132">
        <v>5600000</v>
      </c>
      <c r="W152" s="136">
        <v>10400000</v>
      </c>
      <c r="X152" s="131"/>
      <c r="Y152" s="199"/>
    </row>
    <row r="153" spans="1:25" x14ac:dyDescent="0.25">
      <c r="A153" s="212">
        <v>143</v>
      </c>
      <c r="B153" s="196" t="s">
        <v>641</v>
      </c>
      <c r="C153" s="193">
        <v>235</v>
      </c>
      <c r="D153" s="142">
        <v>2020</v>
      </c>
      <c r="E153" s="131">
        <v>1350693</v>
      </c>
      <c r="F153" s="133" t="s">
        <v>98</v>
      </c>
      <c r="G153" s="133" t="s">
        <v>154</v>
      </c>
      <c r="H153" s="132">
        <v>7000000</v>
      </c>
      <c r="I153" s="137">
        <v>40</v>
      </c>
      <c r="J153" s="133" t="s">
        <v>396</v>
      </c>
      <c r="K153" s="131"/>
      <c r="L153" s="131"/>
      <c r="M153" s="131"/>
      <c r="N153" s="131"/>
      <c r="O153" s="131"/>
      <c r="P153" s="131">
        <v>5</v>
      </c>
      <c r="Q153" s="131">
        <v>1</v>
      </c>
      <c r="R153" s="134">
        <v>449</v>
      </c>
      <c r="S153" s="118">
        <v>43941</v>
      </c>
      <c r="T153" s="132">
        <v>7000000</v>
      </c>
      <c r="U153" s="132">
        <v>7000000</v>
      </c>
      <c r="V153" s="132">
        <v>7000000</v>
      </c>
      <c r="W153" s="136">
        <v>21000000</v>
      </c>
      <c r="X153" s="131"/>
      <c r="Y153" s="199"/>
    </row>
    <row r="154" spans="1:25" x14ac:dyDescent="0.25">
      <c r="A154" s="212">
        <v>144</v>
      </c>
      <c r="B154" s="196" t="s">
        <v>642</v>
      </c>
      <c r="C154" s="193">
        <v>235</v>
      </c>
      <c r="D154" s="142">
        <v>2020</v>
      </c>
      <c r="E154" s="131">
        <v>1350826</v>
      </c>
      <c r="F154" s="133" t="s">
        <v>98</v>
      </c>
      <c r="G154" s="133" t="s">
        <v>154</v>
      </c>
      <c r="H154" s="132">
        <v>10000000</v>
      </c>
      <c r="I154" s="137">
        <v>20</v>
      </c>
      <c r="J154" s="133" t="s">
        <v>396</v>
      </c>
      <c r="K154" s="131"/>
      <c r="L154" s="131"/>
      <c r="M154" s="131"/>
      <c r="N154" s="131"/>
      <c r="O154" s="131"/>
      <c r="P154" s="131">
        <v>5</v>
      </c>
      <c r="Q154" s="131">
        <v>1</v>
      </c>
      <c r="R154" s="134">
        <v>474</v>
      </c>
      <c r="S154" s="118">
        <v>43942</v>
      </c>
      <c r="T154" s="132">
        <v>10000000</v>
      </c>
      <c r="U154" s="132">
        <v>10000000</v>
      </c>
      <c r="V154" s="132">
        <v>10000000</v>
      </c>
      <c r="W154" s="136">
        <v>30000000</v>
      </c>
      <c r="X154" s="131"/>
      <c r="Y154" s="199"/>
    </row>
    <row r="155" spans="1:25" x14ac:dyDescent="0.25">
      <c r="A155" s="212">
        <v>145</v>
      </c>
      <c r="B155" s="196" t="s">
        <v>643</v>
      </c>
      <c r="C155" s="193">
        <v>235</v>
      </c>
      <c r="D155" s="142">
        <v>2020</v>
      </c>
      <c r="E155" s="131">
        <v>1351099</v>
      </c>
      <c r="F155" s="133" t="s">
        <v>98</v>
      </c>
      <c r="G155" s="133" t="s">
        <v>154</v>
      </c>
      <c r="H155" s="132">
        <v>12600000</v>
      </c>
      <c r="I155" s="141">
        <v>33.333333333333336</v>
      </c>
      <c r="J155" s="133" t="s">
        <v>396</v>
      </c>
      <c r="K155" s="131"/>
      <c r="L155" s="131"/>
      <c r="M155" s="131"/>
      <c r="N155" s="131"/>
      <c r="O155" s="131"/>
      <c r="P155" s="131">
        <v>5</v>
      </c>
      <c r="Q155" s="131">
        <v>2</v>
      </c>
      <c r="R155" s="134">
        <v>317</v>
      </c>
      <c r="S155" s="118">
        <v>43934</v>
      </c>
      <c r="T155" s="132">
        <v>7000000</v>
      </c>
      <c r="U155" s="132">
        <v>7000000</v>
      </c>
      <c r="V155" s="132">
        <v>12600000</v>
      </c>
      <c r="W155" s="136">
        <v>15400000</v>
      </c>
      <c r="X155" s="131"/>
      <c r="Y155" s="199"/>
    </row>
    <row r="156" spans="1:25" x14ac:dyDescent="0.25">
      <c r="A156" s="212">
        <v>146</v>
      </c>
      <c r="B156" s="196" t="s">
        <v>644</v>
      </c>
      <c r="C156" s="193">
        <v>235</v>
      </c>
      <c r="D156" s="142">
        <v>2020</v>
      </c>
      <c r="E156" s="131">
        <v>1351782</v>
      </c>
      <c r="F156" s="133" t="s">
        <v>98</v>
      </c>
      <c r="G156" s="133" t="s">
        <v>154</v>
      </c>
      <c r="H156" s="132">
        <v>10000000</v>
      </c>
      <c r="I156" s="137">
        <v>20</v>
      </c>
      <c r="J156" s="133" t="s">
        <v>396</v>
      </c>
      <c r="K156" s="131"/>
      <c r="L156" s="131"/>
      <c r="M156" s="131"/>
      <c r="N156" s="131"/>
      <c r="O156" s="131"/>
      <c r="P156" s="131">
        <v>5</v>
      </c>
      <c r="Q156" s="131">
        <v>1</v>
      </c>
      <c r="R156" s="134">
        <v>349</v>
      </c>
      <c r="S156" s="118">
        <v>43934</v>
      </c>
      <c r="T156" s="132">
        <v>10000000</v>
      </c>
      <c r="U156" s="132">
        <v>10000000</v>
      </c>
      <c r="V156" s="132">
        <v>10000000</v>
      </c>
      <c r="W156" s="136">
        <v>30000000</v>
      </c>
      <c r="X156" s="131"/>
      <c r="Y156" s="199"/>
    </row>
    <row r="157" spans="1:25" x14ac:dyDescent="0.25">
      <c r="A157" s="212">
        <v>147</v>
      </c>
      <c r="B157" s="196" t="s">
        <v>645</v>
      </c>
      <c r="C157" s="193">
        <v>235</v>
      </c>
      <c r="D157" s="142">
        <v>2020</v>
      </c>
      <c r="E157" s="131">
        <v>1351795</v>
      </c>
      <c r="F157" s="133" t="s">
        <v>98</v>
      </c>
      <c r="G157" s="133" t="s">
        <v>154</v>
      </c>
      <c r="H157" s="132">
        <v>11900000</v>
      </c>
      <c r="I157" s="137">
        <v>40</v>
      </c>
      <c r="J157" s="133" t="s">
        <v>396</v>
      </c>
      <c r="K157" s="131"/>
      <c r="L157" s="131"/>
      <c r="M157" s="131"/>
      <c r="N157" s="131"/>
      <c r="O157" s="131"/>
      <c r="P157" s="131">
        <v>6</v>
      </c>
      <c r="Q157" s="131">
        <v>2</v>
      </c>
      <c r="R157" s="134">
        <v>483</v>
      </c>
      <c r="S157" s="118">
        <v>43943</v>
      </c>
      <c r="T157" s="132">
        <v>7000000</v>
      </c>
      <c r="U157" s="132">
        <v>7000000</v>
      </c>
      <c r="V157" s="132">
        <v>11900000</v>
      </c>
      <c r="W157" s="136">
        <v>23100000</v>
      </c>
      <c r="X157" s="131"/>
      <c r="Y157" s="199"/>
    </row>
    <row r="158" spans="1:25" x14ac:dyDescent="0.25">
      <c r="A158" s="212">
        <v>148</v>
      </c>
      <c r="B158" s="196" t="s">
        <v>646</v>
      </c>
      <c r="C158" s="193">
        <v>235</v>
      </c>
      <c r="D158" s="142">
        <v>2020</v>
      </c>
      <c r="E158" s="131">
        <v>1352401</v>
      </c>
      <c r="F158" s="133" t="s">
        <v>98</v>
      </c>
      <c r="G158" s="133" t="s">
        <v>154</v>
      </c>
      <c r="H158" s="132">
        <v>5000000</v>
      </c>
      <c r="I158" s="137">
        <v>20</v>
      </c>
      <c r="J158" s="133" t="s">
        <v>396</v>
      </c>
      <c r="K158" s="131"/>
      <c r="L158" s="131"/>
      <c r="M158" s="131"/>
      <c r="N158" s="131"/>
      <c r="O158" s="131"/>
      <c r="P158" s="131">
        <v>5</v>
      </c>
      <c r="Q158" s="131">
        <v>1</v>
      </c>
      <c r="R158" s="134">
        <v>325</v>
      </c>
      <c r="S158" s="118">
        <v>43934</v>
      </c>
      <c r="T158" s="132">
        <v>5000000</v>
      </c>
      <c r="U158" s="132">
        <v>5000000</v>
      </c>
      <c r="V158" s="132">
        <v>5000000</v>
      </c>
      <c r="W158" s="136">
        <v>15000000</v>
      </c>
      <c r="X158" s="131"/>
      <c r="Y158" s="199"/>
    </row>
    <row r="159" spans="1:25" x14ac:dyDescent="0.25">
      <c r="A159" s="212">
        <v>149</v>
      </c>
      <c r="B159" s="196" t="s">
        <v>647</v>
      </c>
      <c r="C159" s="193">
        <v>235</v>
      </c>
      <c r="D159" s="142">
        <v>2020</v>
      </c>
      <c r="E159" s="131">
        <v>1353106</v>
      </c>
      <c r="F159" s="133" t="s">
        <v>98</v>
      </c>
      <c r="G159" s="133" t="s">
        <v>154</v>
      </c>
      <c r="H159" s="132">
        <v>10000000</v>
      </c>
      <c r="I159" s="137">
        <v>40</v>
      </c>
      <c r="J159" s="133" t="s">
        <v>396</v>
      </c>
      <c r="K159" s="131"/>
      <c r="L159" s="131"/>
      <c r="M159" s="131"/>
      <c r="N159" s="131"/>
      <c r="O159" s="131"/>
      <c r="P159" s="131">
        <v>5</v>
      </c>
      <c r="Q159" s="131">
        <v>2</v>
      </c>
      <c r="R159" s="134">
        <v>299</v>
      </c>
      <c r="S159" s="118">
        <v>43928</v>
      </c>
      <c r="T159" s="132">
        <v>6000000</v>
      </c>
      <c r="U159" s="132">
        <v>6000000</v>
      </c>
      <c r="V159" s="132">
        <v>10000000</v>
      </c>
      <c r="W159" s="136">
        <v>14000000</v>
      </c>
      <c r="X159" s="131"/>
      <c r="Y159" s="199"/>
    </row>
    <row r="160" spans="1:25" x14ac:dyDescent="0.25">
      <c r="A160" s="212">
        <v>150</v>
      </c>
      <c r="B160" s="196" t="s">
        <v>648</v>
      </c>
      <c r="C160" s="193">
        <v>235</v>
      </c>
      <c r="D160" s="142">
        <v>2020</v>
      </c>
      <c r="E160" s="131">
        <v>1353108</v>
      </c>
      <c r="F160" s="133" t="s">
        <v>98</v>
      </c>
      <c r="G160" s="133" t="s">
        <v>154</v>
      </c>
      <c r="H160" s="132">
        <v>8000000</v>
      </c>
      <c r="I160" s="141">
        <v>28.571428571428573</v>
      </c>
      <c r="J160" s="133" t="s">
        <v>396</v>
      </c>
      <c r="K160" s="131"/>
      <c r="L160" s="131"/>
      <c r="M160" s="131"/>
      <c r="N160" s="131"/>
      <c r="O160" s="131"/>
      <c r="P160" s="131">
        <v>5</v>
      </c>
      <c r="Q160" s="131">
        <v>1</v>
      </c>
      <c r="R160" s="134">
        <v>354</v>
      </c>
      <c r="S160" s="118">
        <v>43935</v>
      </c>
      <c r="T160" s="132">
        <v>8000000</v>
      </c>
      <c r="U160" s="132">
        <v>8000000</v>
      </c>
      <c r="V160" s="132">
        <v>8000000</v>
      </c>
      <c r="W160" s="136">
        <v>24000000</v>
      </c>
      <c r="X160" s="131"/>
      <c r="Y160" s="199"/>
    </row>
    <row r="161" spans="1:25" x14ac:dyDescent="0.25">
      <c r="A161" s="212">
        <v>151</v>
      </c>
      <c r="B161" s="196" t="s">
        <v>649</v>
      </c>
      <c r="C161" s="193">
        <v>235</v>
      </c>
      <c r="D161" s="142">
        <v>2020</v>
      </c>
      <c r="E161" s="131">
        <v>1353130</v>
      </c>
      <c r="F161" s="133" t="s">
        <v>98</v>
      </c>
      <c r="G161" s="133" t="s">
        <v>158</v>
      </c>
      <c r="H161" s="132">
        <v>3666667</v>
      </c>
      <c r="I161" s="137">
        <v>20</v>
      </c>
      <c r="J161" s="133" t="s">
        <v>396</v>
      </c>
      <c r="K161" s="131"/>
      <c r="L161" s="131"/>
      <c r="M161" s="131"/>
      <c r="N161" s="131"/>
      <c r="O161" s="131"/>
      <c r="P161" s="131">
        <v>5</v>
      </c>
      <c r="Q161" s="131">
        <v>2</v>
      </c>
      <c r="R161" s="134">
        <v>430</v>
      </c>
      <c r="S161" s="118">
        <v>43938</v>
      </c>
      <c r="T161" s="132">
        <v>2500000</v>
      </c>
      <c r="U161" s="132">
        <v>2500000</v>
      </c>
      <c r="V161" s="132">
        <v>3666667</v>
      </c>
      <c r="W161" s="136">
        <v>6333333</v>
      </c>
      <c r="X161" s="131"/>
      <c r="Y161" s="199"/>
    </row>
    <row r="162" spans="1:25" x14ac:dyDescent="0.25">
      <c r="A162" s="212">
        <v>152</v>
      </c>
      <c r="B162" s="196" t="s">
        <v>650</v>
      </c>
      <c r="C162" s="193">
        <v>235</v>
      </c>
      <c r="D162" s="142">
        <v>2020</v>
      </c>
      <c r="E162" s="131">
        <v>1353317</v>
      </c>
      <c r="F162" s="133" t="s">
        <v>98</v>
      </c>
      <c r="G162" s="133" t="s">
        <v>154</v>
      </c>
      <c r="H162" s="132">
        <v>15666667</v>
      </c>
      <c r="I162" s="137">
        <v>40</v>
      </c>
      <c r="J162" s="133" t="s">
        <v>396</v>
      </c>
      <c r="K162" s="131"/>
      <c r="L162" s="131"/>
      <c r="M162" s="131"/>
      <c r="N162" s="131"/>
      <c r="O162" s="131"/>
      <c r="P162" s="131">
        <v>7</v>
      </c>
      <c r="Q162" s="131">
        <v>2</v>
      </c>
      <c r="R162" s="134">
        <v>472</v>
      </c>
      <c r="S162" s="118">
        <v>43942</v>
      </c>
      <c r="T162" s="132">
        <v>10000000</v>
      </c>
      <c r="U162" s="132">
        <v>10000000</v>
      </c>
      <c r="V162" s="132">
        <v>15666667</v>
      </c>
      <c r="W162" s="136">
        <v>44333333</v>
      </c>
      <c r="X162" s="131"/>
      <c r="Y162" s="199"/>
    </row>
    <row r="163" spans="1:25" x14ac:dyDescent="0.25">
      <c r="A163" s="212">
        <v>153</v>
      </c>
      <c r="B163" s="196" t="s">
        <v>651</v>
      </c>
      <c r="C163" s="193">
        <v>235</v>
      </c>
      <c r="D163" s="142">
        <v>2020</v>
      </c>
      <c r="E163" s="131">
        <v>1354075</v>
      </c>
      <c r="F163" s="133" t="s">
        <v>98</v>
      </c>
      <c r="G163" s="133" t="s">
        <v>154</v>
      </c>
      <c r="H163" s="132">
        <v>6000000</v>
      </c>
      <c r="I163" s="137">
        <v>40</v>
      </c>
      <c r="J163" s="133" t="s">
        <v>396</v>
      </c>
      <c r="K163" s="131"/>
      <c r="L163" s="131"/>
      <c r="M163" s="131"/>
      <c r="N163" s="131"/>
      <c r="O163" s="131"/>
      <c r="P163" s="131">
        <v>5</v>
      </c>
      <c r="Q163" s="131">
        <v>1</v>
      </c>
      <c r="R163" s="134">
        <v>458</v>
      </c>
      <c r="S163" s="118">
        <v>43944</v>
      </c>
      <c r="T163" s="132">
        <v>6000000</v>
      </c>
      <c r="U163" s="132">
        <v>6000000</v>
      </c>
      <c r="V163" s="132">
        <v>6000000</v>
      </c>
      <c r="W163" s="136">
        <v>18000000</v>
      </c>
      <c r="X163" s="131"/>
      <c r="Y163" s="199"/>
    </row>
    <row r="164" spans="1:25" x14ac:dyDescent="0.25">
      <c r="A164" s="212">
        <v>154</v>
      </c>
      <c r="B164" s="196" t="s">
        <v>652</v>
      </c>
      <c r="C164" s="193">
        <v>235</v>
      </c>
      <c r="D164" s="142">
        <v>2020</v>
      </c>
      <c r="E164" s="131">
        <v>1354348</v>
      </c>
      <c r="F164" s="133" t="s">
        <v>98</v>
      </c>
      <c r="G164" s="133" t="s">
        <v>154</v>
      </c>
      <c r="H164" s="132">
        <v>9400000</v>
      </c>
      <c r="I164" s="137">
        <v>40</v>
      </c>
      <c r="J164" s="133" t="s">
        <v>396</v>
      </c>
      <c r="K164" s="131"/>
      <c r="L164" s="131"/>
      <c r="M164" s="131"/>
      <c r="N164" s="131"/>
      <c r="O164" s="131"/>
      <c r="P164" s="131">
        <v>5</v>
      </c>
      <c r="Q164" s="131">
        <v>2</v>
      </c>
      <c r="R164" s="134">
        <v>380</v>
      </c>
      <c r="S164" s="118">
        <v>43937</v>
      </c>
      <c r="T164" s="132">
        <v>6000000</v>
      </c>
      <c r="U164" s="132">
        <v>6000000</v>
      </c>
      <c r="V164" s="132">
        <v>9400000</v>
      </c>
      <c r="W164" s="136">
        <v>14600000</v>
      </c>
      <c r="X164" s="131"/>
      <c r="Y164" s="199"/>
    </row>
    <row r="165" spans="1:25" x14ac:dyDescent="0.25">
      <c r="A165" s="212">
        <v>155</v>
      </c>
      <c r="B165" s="196" t="s">
        <v>653</v>
      </c>
      <c r="C165" s="193">
        <v>235</v>
      </c>
      <c r="D165" s="142">
        <v>2020</v>
      </c>
      <c r="E165" s="131">
        <v>1355367</v>
      </c>
      <c r="F165" s="133" t="s">
        <v>98</v>
      </c>
      <c r="G165" s="133" t="s">
        <v>154</v>
      </c>
      <c r="H165" s="132">
        <v>11433333</v>
      </c>
      <c r="I165" s="137">
        <v>20</v>
      </c>
      <c r="J165" s="133" t="s">
        <v>396</v>
      </c>
      <c r="K165" s="131"/>
      <c r="L165" s="131"/>
      <c r="M165" s="131"/>
      <c r="N165" s="131"/>
      <c r="O165" s="131"/>
      <c r="P165" s="131">
        <v>5</v>
      </c>
      <c r="Q165" s="131">
        <v>2</v>
      </c>
      <c r="R165" s="134">
        <v>364</v>
      </c>
      <c r="S165" s="118">
        <v>43935</v>
      </c>
      <c r="T165" s="132">
        <v>7000000</v>
      </c>
      <c r="U165" s="132">
        <v>7000000</v>
      </c>
      <c r="V165" s="132">
        <v>11433333</v>
      </c>
      <c r="W165" s="136">
        <v>16566667</v>
      </c>
      <c r="X165" s="131"/>
      <c r="Y165" s="199"/>
    </row>
    <row r="166" spans="1:25" x14ac:dyDescent="0.25">
      <c r="A166" s="212">
        <v>156</v>
      </c>
      <c r="B166" s="196" t="s">
        <v>654</v>
      </c>
      <c r="C166" s="193">
        <v>235</v>
      </c>
      <c r="D166" s="142">
        <v>2020</v>
      </c>
      <c r="E166" s="131">
        <v>1355371</v>
      </c>
      <c r="F166" s="133" t="s">
        <v>98</v>
      </c>
      <c r="G166" s="133" t="s">
        <v>154</v>
      </c>
      <c r="H166" s="132">
        <v>7280000</v>
      </c>
      <c r="I166" s="137">
        <v>20</v>
      </c>
      <c r="J166" s="133" t="s">
        <v>396</v>
      </c>
      <c r="K166" s="131"/>
      <c r="L166" s="131"/>
      <c r="M166" s="131"/>
      <c r="N166" s="131"/>
      <c r="O166" s="131"/>
      <c r="P166" s="131">
        <v>5</v>
      </c>
      <c r="Q166" s="131">
        <v>2</v>
      </c>
      <c r="R166" s="134">
        <v>475</v>
      </c>
      <c r="S166" s="118">
        <v>43942</v>
      </c>
      <c r="T166" s="132">
        <v>4550000</v>
      </c>
      <c r="U166" s="132">
        <v>4550000</v>
      </c>
      <c r="V166" s="132">
        <v>7280000</v>
      </c>
      <c r="W166" s="136">
        <v>10920000</v>
      </c>
      <c r="X166" s="131"/>
      <c r="Y166" s="199"/>
    </row>
    <row r="167" spans="1:25" x14ac:dyDescent="0.25">
      <c r="A167" s="212">
        <v>157</v>
      </c>
      <c r="B167" s="196" t="s">
        <v>655</v>
      </c>
      <c r="C167" s="193">
        <v>235</v>
      </c>
      <c r="D167" s="142">
        <v>2020</v>
      </c>
      <c r="E167" s="131">
        <v>1355375</v>
      </c>
      <c r="F167" s="133" t="s">
        <v>98</v>
      </c>
      <c r="G167" s="133" t="s">
        <v>154</v>
      </c>
      <c r="H167" s="132">
        <v>6000000</v>
      </c>
      <c r="I167" s="137">
        <v>40</v>
      </c>
      <c r="J167" s="133" t="s">
        <v>396</v>
      </c>
      <c r="K167" s="131"/>
      <c r="L167" s="131"/>
      <c r="M167" s="131"/>
      <c r="N167" s="131"/>
      <c r="O167" s="131"/>
      <c r="P167" s="131">
        <v>5</v>
      </c>
      <c r="Q167" s="131">
        <v>1</v>
      </c>
      <c r="R167" s="134">
        <v>318</v>
      </c>
      <c r="S167" s="118">
        <v>43935</v>
      </c>
      <c r="T167" s="132">
        <v>6000000</v>
      </c>
      <c r="U167" s="132">
        <v>6000000</v>
      </c>
      <c r="V167" s="132">
        <v>6000000</v>
      </c>
      <c r="W167" s="136">
        <v>18000000</v>
      </c>
      <c r="X167" s="131"/>
      <c r="Y167" s="199"/>
    </row>
    <row r="168" spans="1:25" x14ac:dyDescent="0.25">
      <c r="A168" s="212">
        <v>158</v>
      </c>
      <c r="B168" s="196" t="s">
        <v>656</v>
      </c>
      <c r="C168" s="193">
        <v>235</v>
      </c>
      <c r="D168" s="142">
        <v>2020</v>
      </c>
      <c r="E168" s="131">
        <v>1355386</v>
      </c>
      <c r="F168" s="133" t="s">
        <v>98</v>
      </c>
      <c r="G168" s="133" t="s">
        <v>154</v>
      </c>
      <c r="H168" s="132">
        <v>3266667</v>
      </c>
      <c r="I168" s="137">
        <v>40</v>
      </c>
      <c r="J168" s="133" t="s">
        <v>396</v>
      </c>
      <c r="K168" s="131"/>
      <c r="L168" s="131"/>
      <c r="M168" s="131"/>
      <c r="N168" s="131"/>
      <c r="O168" s="131"/>
      <c r="P168" s="131">
        <v>5</v>
      </c>
      <c r="Q168" s="131">
        <v>1</v>
      </c>
      <c r="R168" s="134">
        <v>252</v>
      </c>
      <c r="S168" s="118">
        <v>43924</v>
      </c>
      <c r="T168" s="132">
        <v>3266667</v>
      </c>
      <c r="U168" s="132">
        <v>3266667</v>
      </c>
      <c r="V168" s="132">
        <v>3266667</v>
      </c>
      <c r="W168" s="136">
        <v>24733333</v>
      </c>
      <c r="X168" s="131"/>
      <c r="Y168" s="199"/>
    </row>
    <row r="169" spans="1:25" x14ac:dyDescent="0.25">
      <c r="A169" s="212">
        <v>159</v>
      </c>
      <c r="B169" s="196" t="s">
        <v>657</v>
      </c>
      <c r="C169" s="193">
        <v>235</v>
      </c>
      <c r="D169" s="142">
        <v>2020</v>
      </c>
      <c r="E169" s="131">
        <v>1355386</v>
      </c>
      <c r="F169" s="133" t="s">
        <v>98</v>
      </c>
      <c r="G169" s="133" t="s">
        <v>154</v>
      </c>
      <c r="H169" s="132">
        <v>10266667</v>
      </c>
      <c r="I169" s="137">
        <v>40</v>
      </c>
      <c r="J169" s="133" t="s">
        <v>396</v>
      </c>
      <c r="K169" s="131"/>
      <c r="L169" s="131"/>
      <c r="M169" s="131"/>
      <c r="N169" s="131"/>
      <c r="O169" s="131"/>
      <c r="P169" s="131">
        <v>5</v>
      </c>
      <c r="Q169" s="131">
        <v>2</v>
      </c>
      <c r="R169" s="134">
        <v>464</v>
      </c>
      <c r="S169" s="118">
        <v>43942</v>
      </c>
      <c r="T169" s="132">
        <v>7000000</v>
      </c>
      <c r="U169" s="132">
        <v>7000000</v>
      </c>
      <c r="V169" s="132">
        <v>10266667</v>
      </c>
      <c r="W169" s="136">
        <v>17733333</v>
      </c>
      <c r="X169" s="131"/>
      <c r="Y169" s="199"/>
    </row>
    <row r="170" spans="1:25" x14ac:dyDescent="0.25">
      <c r="A170" s="212">
        <v>160</v>
      </c>
      <c r="B170" s="196" t="s">
        <v>658</v>
      </c>
      <c r="C170" s="193">
        <v>235</v>
      </c>
      <c r="D170" s="142">
        <v>2020</v>
      </c>
      <c r="E170" s="131">
        <v>1355528</v>
      </c>
      <c r="F170" s="133" t="s">
        <v>98</v>
      </c>
      <c r="G170" s="133" t="s">
        <v>154</v>
      </c>
      <c r="H170" s="132">
        <v>7200000</v>
      </c>
      <c r="I170" s="137">
        <v>40</v>
      </c>
      <c r="J170" s="133" t="s">
        <v>396</v>
      </c>
      <c r="K170" s="131"/>
      <c r="L170" s="131"/>
      <c r="M170" s="131"/>
      <c r="N170" s="131"/>
      <c r="O170" s="131"/>
      <c r="P170" s="131">
        <v>5</v>
      </c>
      <c r="Q170" s="131">
        <v>2</v>
      </c>
      <c r="R170" s="134">
        <v>360</v>
      </c>
      <c r="S170" s="118">
        <v>43935</v>
      </c>
      <c r="T170" s="132">
        <v>4000000</v>
      </c>
      <c r="U170" s="132">
        <v>4000000</v>
      </c>
      <c r="V170" s="132">
        <v>7200000</v>
      </c>
      <c r="W170" s="136">
        <v>8800000</v>
      </c>
      <c r="X170" s="131"/>
      <c r="Y170" s="199"/>
    </row>
    <row r="171" spans="1:25" x14ac:dyDescent="0.25">
      <c r="A171" s="212">
        <v>161</v>
      </c>
      <c r="B171" s="196" t="s">
        <v>659</v>
      </c>
      <c r="C171" s="193">
        <v>235</v>
      </c>
      <c r="D171" s="142">
        <v>2020</v>
      </c>
      <c r="E171" s="131">
        <v>1355749</v>
      </c>
      <c r="F171" s="133" t="s">
        <v>98</v>
      </c>
      <c r="G171" s="133" t="s">
        <v>154</v>
      </c>
      <c r="H171" s="132">
        <v>6533333</v>
      </c>
      <c r="I171" s="137">
        <v>20</v>
      </c>
      <c r="J171" s="133" t="s">
        <v>396</v>
      </c>
      <c r="K171" s="131"/>
      <c r="L171" s="131"/>
      <c r="M171" s="131"/>
      <c r="N171" s="131"/>
      <c r="O171" s="131"/>
      <c r="P171" s="131">
        <v>5</v>
      </c>
      <c r="Q171" s="131">
        <v>2</v>
      </c>
      <c r="R171" s="134">
        <v>450</v>
      </c>
      <c r="S171" s="118">
        <v>43941</v>
      </c>
      <c r="T171" s="132">
        <v>4000000</v>
      </c>
      <c r="U171" s="132">
        <v>4000000</v>
      </c>
      <c r="V171" s="132">
        <v>6533333</v>
      </c>
      <c r="W171" s="136">
        <v>9466667</v>
      </c>
      <c r="X171" s="131"/>
      <c r="Y171" s="199"/>
    </row>
    <row r="172" spans="1:25" x14ac:dyDescent="0.25">
      <c r="A172" s="212">
        <v>162</v>
      </c>
      <c r="B172" s="196" t="s">
        <v>660</v>
      </c>
      <c r="C172" s="193">
        <v>235</v>
      </c>
      <c r="D172" s="142">
        <v>2020</v>
      </c>
      <c r="E172" s="131">
        <v>1356071</v>
      </c>
      <c r="F172" s="133" t="s">
        <v>98</v>
      </c>
      <c r="G172" s="133" t="s">
        <v>154</v>
      </c>
      <c r="H172" s="132">
        <v>8333333</v>
      </c>
      <c r="I172" s="137">
        <v>20</v>
      </c>
      <c r="J172" s="133" t="s">
        <v>396</v>
      </c>
      <c r="K172" s="131"/>
      <c r="L172" s="131"/>
      <c r="M172" s="131"/>
      <c r="N172" s="131"/>
      <c r="O172" s="131"/>
      <c r="P172" s="131">
        <v>5</v>
      </c>
      <c r="Q172" s="131">
        <v>2</v>
      </c>
      <c r="R172" s="134">
        <v>298</v>
      </c>
      <c r="S172" s="118">
        <v>43928</v>
      </c>
      <c r="T172" s="132">
        <v>5000000</v>
      </c>
      <c r="U172" s="132">
        <v>5000000</v>
      </c>
      <c r="V172" s="132">
        <v>8333333</v>
      </c>
      <c r="W172" s="136">
        <v>11666667</v>
      </c>
      <c r="X172" s="131"/>
      <c r="Y172" s="199"/>
    </row>
    <row r="173" spans="1:25" x14ac:dyDescent="0.25">
      <c r="A173" s="212">
        <v>163</v>
      </c>
      <c r="B173" s="196" t="s">
        <v>661</v>
      </c>
      <c r="C173" s="193">
        <v>235</v>
      </c>
      <c r="D173" s="142">
        <v>2020</v>
      </c>
      <c r="E173" s="131">
        <v>1356397</v>
      </c>
      <c r="F173" s="133" t="s">
        <v>98</v>
      </c>
      <c r="G173" s="133" t="s">
        <v>154</v>
      </c>
      <c r="H173" s="132">
        <v>4000000</v>
      </c>
      <c r="I173" s="137">
        <v>40</v>
      </c>
      <c r="J173" s="133" t="s">
        <v>396</v>
      </c>
      <c r="K173" s="131"/>
      <c r="L173" s="131"/>
      <c r="M173" s="131"/>
      <c r="N173" s="131"/>
      <c r="O173" s="131"/>
      <c r="P173" s="131">
        <v>5</v>
      </c>
      <c r="Q173" s="131">
        <v>1</v>
      </c>
      <c r="R173" s="134">
        <v>350</v>
      </c>
      <c r="S173" s="118">
        <v>43934</v>
      </c>
      <c r="T173" s="132">
        <v>4000000</v>
      </c>
      <c r="U173" s="132">
        <v>4000000</v>
      </c>
      <c r="V173" s="132">
        <v>4000000</v>
      </c>
      <c r="W173" s="136">
        <v>12000000</v>
      </c>
      <c r="X173" s="131"/>
      <c r="Y173" s="199"/>
    </row>
    <row r="174" spans="1:25" x14ac:dyDescent="0.25">
      <c r="A174" s="212">
        <v>164</v>
      </c>
      <c r="B174" s="196" t="s">
        <v>662</v>
      </c>
      <c r="C174" s="193">
        <v>235</v>
      </c>
      <c r="D174" s="142">
        <v>2020</v>
      </c>
      <c r="E174" s="131">
        <v>1356458</v>
      </c>
      <c r="F174" s="133" t="s">
        <v>98</v>
      </c>
      <c r="G174" s="133" t="s">
        <v>154</v>
      </c>
      <c r="H174" s="132">
        <v>6000000</v>
      </c>
      <c r="I174" s="137">
        <v>40</v>
      </c>
      <c r="J174" s="133" t="s">
        <v>396</v>
      </c>
      <c r="K174" s="131"/>
      <c r="L174" s="131"/>
      <c r="M174" s="131"/>
      <c r="N174" s="131"/>
      <c r="O174" s="131"/>
      <c r="P174" s="131">
        <v>5</v>
      </c>
      <c r="Q174" s="131">
        <v>1</v>
      </c>
      <c r="R174" s="134">
        <v>429</v>
      </c>
      <c r="S174" s="118">
        <v>43938</v>
      </c>
      <c r="T174" s="132">
        <v>6000000</v>
      </c>
      <c r="U174" s="132">
        <v>6000000</v>
      </c>
      <c r="V174" s="132">
        <v>6000000</v>
      </c>
      <c r="W174" s="136">
        <v>18000000</v>
      </c>
      <c r="X174" s="131"/>
      <c r="Y174" s="199"/>
    </row>
    <row r="175" spans="1:25" x14ac:dyDescent="0.25">
      <c r="A175" s="212">
        <v>165</v>
      </c>
      <c r="B175" s="196" t="s">
        <v>663</v>
      </c>
      <c r="C175" s="193">
        <v>235</v>
      </c>
      <c r="D175" s="142">
        <v>2020</v>
      </c>
      <c r="E175" s="131">
        <v>1357107</v>
      </c>
      <c r="F175" s="133" t="s">
        <v>98</v>
      </c>
      <c r="G175" s="133" t="s">
        <v>154</v>
      </c>
      <c r="H175" s="132">
        <v>7333333</v>
      </c>
      <c r="I175" s="141">
        <v>28.571428571428573</v>
      </c>
      <c r="J175" s="133" t="s">
        <v>396</v>
      </c>
      <c r="K175" s="131"/>
      <c r="L175" s="131"/>
      <c r="M175" s="131"/>
      <c r="N175" s="131"/>
      <c r="O175" s="131"/>
      <c r="P175" s="131">
        <v>5</v>
      </c>
      <c r="Q175" s="131">
        <v>2</v>
      </c>
      <c r="R175" s="134">
        <v>451</v>
      </c>
      <c r="S175" s="118">
        <v>43941</v>
      </c>
      <c r="T175" s="132">
        <v>5000000</v>
      </c>
      <c r="U175" s="132">
        <v>5000000</v>
      </c>
      <c r="V175" s="132">
        <v>7333333</v>
      </c>
      <c r="W175" s="136">
        <v>12666667</v>
      </c>
      <c r="X175" s="131"/>
      <c r="Y175" s="199"/>
    </row>
    <row r="176" spans="1:25" x14ac:dyDescent="0.25">
      <c r="A176" s="212">
        <v>166</v>
      </c>
      <c r="B176" s="196" t="s">
        <v>664</v>
      </c>
      <c r="C176" s="193">
        <v>235</v>
      </c>
      <c r="D176" s="142">
        <v>2020</v>
      </c>
      <c r="E176" s="131">
        <v>1357363</v>
      </c>
      <c r="F176" s="133" t="s">
        <v>98</v>
      </c>
      <c r="G176" s="133" t="s">
        <v>154</v>
      </c>
      <c r="H176" s="132">
        <v>5533333</v>
      </c>
      <c r="I176" s="137">
        <v>20</v>
      </c>
      <c r="J176" s="133" t="s">
        <v>396</v>
      </c>
      <c r="K176" s="131"/>
      <c r="L176" s="131"/>
      <c r="M176" s="131"/>
      <c r="N176" s="131"/>
      <c r="O176" s="131"/>
      <c r="P176" s="131">
        <v>5</v>
      </c>
      <c r="Q176" s="131">
        <v>2</v>
      </c>
      <c r="R176" s="134">
        <v>324</v>
      </c>
      <c r="S176" s="118">
        <v>43934</v>
      </c>
      <c r="T176" s="132">
        <v>4150000</v>
      </c>
      <c r="U176" s="132">
        <v>4150000</v>
      </c>
      <c r="V176" s="132">
        <v>5533333</v>
      </c>
      <c r="W176" s="136">
        <v>11066667</v>
      </c>
      <c r="X176" s="131"/>
      <c r="Y176" s="199"/>
    </row>
    <row r="177" spans="1:25" x14ac:dyDescent="0.25">
      <c r="A177" s="212">
        <v>167</v>
      </c>
      <c r="B177" s="196" t="s">
        <v>665</v>
      </c>
      <c r="C177" s="193">
        <v>235</v>
      </c>
      <c r="D177" s="142">
        <v>2020</v>
      </c>
      <c r="E177" s="131">
        <v>1359701</v>
      </c>
      <c r="F177" s="133" t="s">
        <v>98</v>
      </c>
      <c r="G177" s="133" t="s">
        <v>154</v>
      </c>
      <c r="H177" s="132">
        <v>8166667</v>
      </c>
      <c r="I177" s="137">
        <v>40</v>
      </c>
      <c r="J177" s="133" t="s">
        <v>396</v>
      </c>
      <c r="K177" s="131"/>
      <c r="L177" s="131"/>
      <c r="M177" s="131"/>
      <c r="N177" s="131"/>
      <c r="O177" s="131"/>
      <c r="P177" s="131">
        <v>7</v>
      </c>
      <c r="Q177" s="131">
        <v>2</v>
      </c>
      <c r="R177" s="134">
        <v>417</v>
      </c>
      <c r="S177" s="118">
        <v>43938</v>
      </c>
      <c r="T177" s="132">
        <v>5000000</v>
      </c>
      <c r="U177" s="132">
        <v>5000000</v>
      </c>
      <c r="V177" s="132">
        <v>8166667</v>
      </c>
      <c r="W177" s="136">
        <v>21833333</v>
      </c>
      <c r="X177" s="131"/>
      <c r="Y177" s="199"/>
    </row>
    <row r="178" spans="1:25" x14ac:dyDescent="0.25">
      <c r="A178" s="212">
        <v>168</v>
      </c>
      <c r="B178" s="196" t="s">
        <v>666</v>
      </c>
      <c r="C178" s="193">
        <v>235</v>
      </c>
      <c r="D178" s="142">
        <v>2020</v>
      </c>
      <c r="E178" s="131">
        <v>1360171</v>
      </c>
      <c r="F178" s="133" t="s">
        <v>98</v>
      </c>
      <c r="G178" s="133" t="s">
        <v>154</v>
      </c>
      <c r="H178" s="132">
        <v>9400000</v>
      </c>
      <c r="I178" s="137">
        <v>20</v>
      </c>
      <c r="J178" s="133" t="s">
        <v>396</v>
      </c>
      <c r="K178" s="131"/>
      <c r="L178" s="131"/>
      <c r="M178" s="131"/>
      <c r="N178" s="131"/>
      <c r="O178" s="131"/>
      <c r="P178" s="131">
        <v>5</v>
      </c>
      <c r="Q178" s="131">
        <v>1</v>
      </c>
      <c r="R178" s="134">
        <v>501</v>
      </c>
      <c r="S178" s="118">
        <v>43943</v>
      </c>
      <c r="T178" s="132">
        <v>6000000</v>
      </c>
      <c r="U178" s="132">
        <v>6000000</v>
      </c>
      <c r="V178" s="132">
        <v>9400000</v>
      </c>
      <c r="W178" s="136">
        <v>14600000</v>
      </c>
      <c r="X178" s="131"/>
      <c r="Y178" s="199"/>
    </row>
    <row r="179" spans="1:25" x14ac:dyDescent="0.25">
      <c r="A179" s="212">
        <v>169</v>
      </c>
      <c r="B179" s="196" t="s">
        <v>667</v>
      </c>
      <c r="C179" s="193">
        <v>235</v>
      </c>
      <c r="D179" s="142">
        <v>2020</v>
      </c>
      <c r="E179" s="131">
        <v>1360181</v>
      </c>
      <c r="F179" s="133" t="s">
        <v>98</v>
      </c>
      <c r="G179" s="133" t="s">
        <v>154</v>
      </c>
      <c r="H179" s="132">
        <v>6266667</v>
      </c>
      <c r="I179" s="137">
        <v>40</v>
      </c>
      <c r="J179" s="133" t="s">
        <v>396</v>
      </c>
      <c r="K179" s="131"/>
      <c r="L179" s="131"/>
      <c r="M179" s="131"/>
      <c r="N179" s="131"/>
      <c r="O179" s="131"/>
      <c r="P179" s="131">
        <v>5</v>
      </c>
      <c r="Q179" s="131">
        <v>2</v>
      </c>
      <c r="R179" s="134">
        <v>476</v>
      </c>
      <c r="S179" s="118">
        <v>43942</v>
      </c>
      <c r="T179" s="132">
        <v>4000000</v>
      </c>
      <c r="U179" s="132">
        <v>4000000</v>
      </c>
      <c r="V179" s="132">
        <v>6266667</v>
      </c>
      <c r="W179" s="136">
        <v>9733333</v>
      </c>
      <c r="X179" s="131"/>
      <c r="Y179" s="199"/>
    </row>
    <row r="180" spans="1:25" x14ac:dyDescent="0.25">
      <c r="A180" s="212">
        <v>170</v>
      </c>
      <c r="B180" s="196" t="s">
        <v>668</v>
      </c>
      <c r="C180" s="193">
        <v>235</v>
      </c>
      <c r="D180" s="142">
        <v>2020</v>
      </c>
      <c r="E180" s="131">
        <v>1360343</v>
      </c>
      <c r="F180" s="133" t="s">
        <v>98</v>
      </c>
      <c r="G180" s="133" t="s">
        <v>154</v>
      </c>
      <c r="H180" s="132">
        <v>1666667</v>
      </c>
      <c r="I180" s="137">
        <v>40</v>
      </c>
      <c r="J180" s="133" t="s">
        <v>396</v>
      </c>
      <c r="K180" s="131"/>
      <c r="L180" s="131"/>
      <c r="M180" s="131"/>
      <c r="N180" s="131"/>
      <c r="O180" s="131"/>
      <c r="P180" s="131">
        <v>5</v>
      </c>
      <c r="Q180" s="131">
        <v>1</v>
      </c>
      <c r="R180" s="134">
        <v>406</v>
      </c>
      <c r="S180" s="118">
        <v>43937</v>
      </c>
      <c r="T180" s="132">
        <v>1666667</v>
      </c>
      <c r="U180" s="132">
        <v>1666667</v>
      </c>
      <c r="V180" s="132">
        <v>1666667</v>
      </c>
      <c r="W180" s="136">
        <v>18333333</v>
      </c>
      <c r="X180" s="131"/>
      <c r="Y180" s="199"/>
    </row>
    <row r="181" spans="1:25" x14ac:dyDescent="0.25">
      <c r="A181" s="212">
        <v>171</v>
      </c>
      <c r="B181" s="196" t="s">
        <v>669</v>
      </c>
      <c r="C181" s="193">
        <v>235</v>
      </c>
      <c r="D181" s="142">
        <v>2020</v>
      </c>
      <c r="E181" s="131">
        <v>1360343</v>
      </c>
      <c r="F181" s="133" t="s">
        <v>98</v>
      </c>
      <c r="G181" s="133" t="s">
        <v>154</v>
      </c>
      <c r="H181" s="132">
        <v>4833334</v>
      </c>
      <c r="I181" s="137">
        <v>40</v>
      </c>
      <c r="J181" s="133" t="s">
        <v>396</v>
      </c>
      <c r="K181" s="131"/>
      <c r="L181" s="131"/>
      <c r="M181" s="131"/>
      <c r="N181" s="131"/>
      <c r="O181" s="131"/>
      <c r="P181" s="131">
        <v>5</v>
      </c>
      <c r="Q181" s="131">
        <v>2</v>
      </c>
      <c r="R181" s="134">
        <v>512</v>
      </c>
      <c r="S181" s="118">
        <v>43943</v>
      </c>
      <c r="T181" s="132">
        <v>3166667</v>
      </c>
      <c r="U181" s="132">
        <v>3166667</v>
      </c>
      <c r="V181" s="132">
        <v>4833334</v>
      </c>
      <c r="W181" s="136">
        <v>15166666</v>
      </c>
      <c r="X181" s="131"/>
      <c r="Y181" s="199"/>
    </row>
    <row r="182" spans="1:25" x14ac:dyDescent="0.25">
      <c r="A182" s="212">
        <v>172</v>
      </c>
      <c r="B182" s="196" t="s">
        <v>670</v>
      </c>
      <c r="C182" s="193">
        <v>235</v>
      </c>
      <c r="D182" s="142">
        <v>2020</v>
      </c>
      <c r="E182" s="131">
        <v>1360431</v>
      </c>
      <c r="F182" s="133" t="s">
        <v>98</v>
      </c>
      <c r="G182" s="133" t="s">
        <v>154</v>
      </c>
      <c r="H182" s="132">
        <v>8000000</v>
      </c>
      <c r="I182" s="137">
        <v>40</v>
      </c>
      <c r="J182" s="133" t="s">
        <v>396</v>
      </c>
      <c r="K182" s="131"/>
      <c r="L182" s="131"/>
      <c r="M182" s="131"/>
      <c r="N182" s="131"/>
      <c r="O182" s="131"/>
      <c r="P182" s="131">
        <v>5</v>
      </c>
      <c r="Q182" s="131">
        <v>2</v>
      </c>
      <c r="R182" s="134">
        <v>379</v>
      </c>
      <c r="S182" s="118">
        <v>43936</v>
      </c>
      <c r="T182" s="132">
        <v>5000000</v>
      </c>
      <c r="U182" s="132">
        <v>5000000</v>
      </c>
      <c r="V182" s="132">
        <v>8000000</v>
      </c>
      <c r="W182" s="136">
        <v>12000000</v>
      </c>
      <c r="X182" s="131"/>
      <c r="Y182" s="199"/>
    </row>
    <row r="183" spans="1:25" x14ac:dyDescent="0.25">
      <c r="A183" s="212">
        <v>173</v>
      </c>
      <c r="B183" s="196" t="s">
        <v>671</v>
      </c>
      <c r="C183" s="193">
        <v>235</v>
      </c>
      <c r="D183" s="142">
        <v>2020</v>
      </c>
      <c r="E183" s="131">
        <v>1360520</v>
      </c>
      <c r="F183" s="133" t="s">
        <v>98</v>
      </c>
      <c r="G183" s="133" t="s">
        <v>154</v>
      </c>
      <c r="H183" s="132">
        <v>8400000</v>
      </c>
      <c r="I183" s="137">
        <v>40</v>
      </c>
      <c r="J183" s="133" t="s">
        <v>396</v>
      </c>
      <c r="K183" s="131"/>
      <c r="L183" s="131"/>
      <c r="M183" s="131"/>
      <c r="N183" s="131"/>
      <c r="O183" s="131"/>
      <c r="P183" s="131">
        <v>5</v>
      </c>
      <c r="Q183" s="131">
        <v>2</v>
      </c>
      <c r="R183" s="134">
        <v>394</v>
      </c>
      <c r="S183" s="118">
        <v>43937</v>
      </c>
      <c r="T183" s="132">
        <v>6000000</v>
      </c>
      <c r="U183" s="132">
        <v>6000000</v>
      </c>
      <c r="V183" s="132">
        <v>8400000</v>
      </c>
      <c r="W183" s="136">
        <v>15600000</v>
      </c>
      <c r="X183" s="131"/>
      <c r="Y183" s="199"/>
    </row>
    <row r="184" spans="1:25" x14ac:dyDescent="0.25">
      <c r="A184" s="212">
        <v>174</v>
      </c>
      <c r="B184" s="196" t="s">
        <v>672</v>
      </c>
      <c r="C184" s="193">
        <v>235</v>
      </c>
      <c r="D184" s="142">
        <v>2020</v>
      </c>
      <c r="E184" s="131">
        <v>1360532</v>
      </c>
      <c r="F184" s="133" t="s">
        <v>98</v>
      </c>
      <c r="G184" s="133" t="s">
        <v>154</v>
      </c>
      <c r="H184" s="132">
        <v>7333333</v>
      </c>
      <c r="I184" s="137">
        <v>20</v>
      </c>
      <c r="J184" s="133" t="s">
        <v>396</v>
      </c>
      <c r="K184" s="131"/>
      <c r="L184" s="131"/>
      <c r="M184" s="131"/>
      <c r="N184" s="131"/>
      <c r="O184" s="131"/>
      <c r="P184" s="131">
        <v>5</v>
      </c>
      <c r="Q184" s="131">
        <v>2</v>
      </c>
      <c r="R184" s="134">
        <v>304</v>
      </c>
      <c r="S184" s="118">
        <v>43928</v>
      </c>
      <c r="T184" s="132">
        <v>5000000</v>
      </c>
      <c r="U184" s="132">
        <v>5000000</v>
      </c>
      <c r="V184" s="132">
        <v>7333333</v>
      </c>
      <c r="W184" s="136">
        <v>12666667</v>
      </c>
      <c r="X184" s="131"/>
      <c r="Y184" s="199"/>
    </row>
    <row r="185" spans="1:25" x14ac:dyDescent="0.25">
      <c r="A185" s="212">
        <v>175</v>
      </c>
      <c r="B185" s="196" t="s">
        <v>673</v>
      </c>
      <c r="C185" s="193">
        <v>235</v>
      </c>
      <c r="D185" s="142">
        <v>2020</v>
      </c>
      <c r="E185" s="131">
        <v>1361198</v>
      </c>
      <c r="F185" s="133" t="s">
        <v>98</v>
      </c>
      <c r="G185" s="133" t="s">
        <v>158</v>
      </c>
      <c r="H185" s="132">
        <v>2940000</v>
      </c>
      <c r="I185" s="137">
        <v>40</v>
      </c>
      <c r="J185" s="133" t="s">
        <v>396</v>
      </c>
      <c r="K185" s="131"/>
      <c r="L185" s="131"/>
      <c r="M185" s="131"/>
      <c r="N185" s="131"/>
      <c r="O185" s="131"/>
      <c r="P185" s="131">
        <v>5</v>
      </c>
      <c r="Q185" s="131">
        <v>2</v>
      </c>
      <c r="R185" s="134">
        <v>285</v>
      </c>
      <c r="S185" s="118">
        <v>43928</v>
      </c>
      <c r="T185" s="132">
        <v>1800000</v>
      </c>
      <c r="U185" s="132">
        <v>1800000</v>
      </c>
      <c r="V185" s="132">
        <v>2940000</v>
      </c>
      <c r="W185" s="136">
        <v>4260000</v>
      </c>
      <c r="X185" s="131"/>
      <c r="Y185" s="199"/>
    </row>
    <row r="186" spans="1:25" x14ac:dyDescent="0.25">
      <c r="A186" s="212">
        <v>176</v>
      </c>
      <c r="B186" s="196" t="s">
        <v>674</v>
      </c>
      <c r="C186" s="193">
        <v>235</v>
      </c>
      <c r="D186" s="142">
        <v>2020</v>
      </c>
      <c r="E186" s="131">
        <v>1361367</v>
      </c>
      <c r="F186" s="133" t="s">
        <v>98</v>
      </c>
      <c r="G186" s="133" t="s">
        <v>154</v>
      </c>
      <c r="H186" s="132">
        <v>6000000</v>
      </c>
      <c r="I186" s="137">
        <v>40</v>
      </c>
      <c r="J186" s="133" t="s">
        <v>396</v>
      </c>
      <c r="K186" s="131"/>
      <c r="L186" s="131"/>
      <c r="M186" s="131"/>
      <c r="N186" s="131"/>
      <c r="O186" s="131"/>
      <c r="P186" s="131">
        <v>5</v>
      </c>
      <c r="Q186" s="131">
        <v>1</v>
      </c>
      <c r="R186" s="134">
        <v>415</v>
      </c>
      <c r="S186" s="118">
        <v>43938</v>
      </c>
      <c r="T186" s="132">
        <v>6000000</v>
      </c>
      <c r="U186" s="132">
        <v>6000000</v>
      </c>
      <c r="V186" s="132">
        <v>6000000</v>
      </c>
      <c r="W186" s="136">
        <v>18000000</v>
      </c>
      <c r="X186" s="131"/>
      <c r="Y186" s="199"/>
    </row>
    <row r="187" spans="1:25" x14ac:dyDescent="0.25">
      <c r="A187" s="212">
        <v>177</v>
      </c>
      <c r="B187" s="196" t="s">
        <v>675</v>
      </c>
      <c r="C187" s="193">
        <v>235</v>
      </c>
      <c r="D187" s="142">
        <v>2020</v>
      </c>
      <c r="E187" s="131">
        <v>1361375</v>
      </c>
      <c r="F187" s="133" t="s">
        <v>98</v>
      </c>
      <c r="G187" s="133" t="s">
        <v>154</v>
      </c>
      <c r="H187" s="132">
        <v>11760000</v>
      </c>
      <c r="I187" s="137">
        <v>40</v>
      </c>
      <c r="J187" s="133" t="s">
        <v>396</v>
      </c>
      <c r="K187" s="131"/>
      <c r="L187" s="131"/>
      <c r="M187" s="131"/>
      <c r="N187" s="131"/>
      <c r="O187" s="131"/>
      <c r="P187" s="131">
        <v>5</v>
      </c>
      <c r="Q187" s="131">
        <v>2</v>
      </c>
      <c r="R187" s="134">
        <v>407</v>
      </c>
      <c r="S187" s="118">
        <v>43937</v>
      </c>
      <c r="T187" s="132">
        <v>7200000</v>
      </c>
      <c r="U187" s="132">
        <v>7200000</v>
      </c>
      <c r="V187" s="132">
        <v>11760000</v>
      </c>
      <c r="W187" s="136">
        <v>12240000</v>
      </c>
      <c r="X187" s="131"/>
      <c r="Y187" s="199"/>
    </row>
    <row r="188" spans="1:25" x14ac:dyDescent="0.25">
      <c r="A188" s="212">
        <v>178</v>
      </c>
      <c r="B188" s="196" t="s">
        <v>676</v>
      </c>
      <c r="C188" s="193">
        <v>235</v>
      </c>
      <c r="D188" s="142">
        <v>2020</v>
      </c>
      <c r="E188" s="131">
        <v>1361601</v>
      </c>
      <c r="F188" s="133" t="s">
        <v>98</v>
      </c>
      <c r="G188" s="133" t="s">
        <v>154</v>
      </c>
      <c r="H188" s="132">
        <v>8166667</v>
      </c>
      <c r="I188" s="137">
        <v>40</v>
      </c>
      <c r="J188" s="133" t="s">
        <v>396</v>
      </c>
      <c r="K188" s="131"/>
      <c r="L188" s="131"/>
      <c r="M188" s="131"/>
      <c r="N188" s="131"/>
      <c r="O188" s="131"/>
      <c r="P188" s="131">
        <v>5</v>
      </c>
      <c r="Q188" s="131">
        <v>2</v>
      </c>
      <c r="R188" s="134">
        <v>307</v>
      </c>
      <c r="S188" s="118">
        <v>43928</v>
      </c>
      <c r="T188" s="132">
        <v>5000000</v>
      </c>
      <c r="U188" s="132">
        <v>5000000</v>
      </c>
      <c r="V188" s="132">
        <v>8166667</v>
      </c>
      <c r="W188" s="136">
        <v>11833333</v>
      </c>
      <c r="X188" s="131"/>
      <c r="Y188" s="199"/>
    </row>
    <row r="189" spans="1:25" x14ac:dyDescent="0.25">
      <c r="A189" s="212">
        <v>179</v>
      </c>
      <c r="B189" s="196" t="s">
        <v>677</v>
      </c>
      <c r="C189" s="193">
        <v>235</v>
      </c>
      <c r="D189" s="142">
        <v>2020</v>
      </c>
      <c r="E189" s="131">
        <v>1362513</v>
      </c>
      <c r="F189" s="133" t="s">
        <v>98</v>
      </c>
      <c r="G189" s="133" t="s">
        <v>154</v>
      </c>
      <c r="H189" s="132">
        <v>13066667</v>
      </c>
      <c r="I189" s="137">
        <v>40</v>
      </c>
      <c r="J189" s="133" t="s">
        <v>396</v>
      </c>
      <c r="K189" s="131"/>
      <c r="L189" s="131"/>
      <c r="M189" s="131"/>
      <c r="N189" s="131"/>
      <c r="O189" s="131"/>
      <c r="P189" s="131">
        <v>5</v>
      </c>
      <c r="Q189" s="131">
        <v>2</v>
      </c>
      <c r="R189" s="134">
        <v>314</v>
      </c>
      <c r="S189" s="118">
        <v>43934</v>
      </c>
      <c r="T189" s="132">
        <v>8000000</v>
      </c>
      <c r="U189" s="132">
        <v>8000000</v>
      </c>
      <c r="V189" s="132">
        <v>13066667</v>
      </c>
      <c r="W189" s="136">
        <v>18933333</v>
      </c>
      <c r="X189" s="131"/>
      <c r="Y189" s="199"/>
    </row>
    <row r="190" spans="1:25" x14ac:dyDescent="0.25">
      <c r="A190" s="212">
        <v>180</v>
      </c>
      <c r="B190" s="196" t="s">
        <v>678</v>
      </c>
      <c r="C190" s="193">
        <v>235</v>
      </c>
      <c r="D190" s="142">
        <v>2020</v>
      </c>
      <c r="E190" s="131">
        <v>1362646</v>
      </c>
      <c r="F190" s="133" t="s">
        <v>98</v>
      </c>
      <c r="G190" s="133" t="s">
        <v>154</v>
      </c>
      <c r="H190" s="132">
        <v>5866667</v>
      </c>
      <c r="I190" s="137">
        <v>20</v>
      </c>
      <c r="J190" s="133" t="s">
        <v>396</v>
      </c>
      <c r="K190" s="131"/>
      <c r="L190" s="131"/>
      <c r="M190" s="131"/>
      <c r="N190" s="131"/>
      <c r="O190" s="131"/>
      <c r="P190" s="131">
        <v>5</v>
      </c>
      <c r="Q190" s="131">
        <v>2</v>
      </c>
      <c r="R190" s="134">
        <v>461</v>
      </c>
      <c r="S190" s="118">
        <v>43942</v>
      </c>
      <c r="T190" s="132">
        <v>4000000</v>
      </c>
      <c r="U190" s="132">
        <v>4000000</v>
      </c>
      <c r="V190" s="132">
        <v>5866667</v>
      </c>
      <c r="W190" s="136">
        <v>10133333</v>
      </c>
      <c r="X190" s="131"/>
      <c r="Y190" s="199"/>
    </row>
    <row r="191" spans="1:25" x14ac:dyDescent="0.25">
      <c r="A191" s="212">
        <v>181</v>
      </c>
      <c r="B191" s="196" t="s">
        <v>679</v>
      </c>
      <c r="C191" s="193">
        <v>235</v>
      </c>
      <c r="D191" s="142">
        <v>2020</v>
      </c>
      <c r="E191" s="131">
        <v>1362655</v>
      </c>
      <c r="F191" s="133" t="s">
        <v>98</v>
      </c>
      <c r="G191" s="133" t="s">
        <v>154</v>
      </c>
      <c r="H191" s="132">
        <v>8000000</v>
      </c>
      <c r="I191" s="137">
        <v>40</v>
      </c>
      <c r="J191" s="133" t="s">
        <v>396</v>
      </c>
      <c r="K191" s="131"/>
      <c r="L191" s="131"/>
      <c r="M191" s="131"/>
      <c r="N191" s="131"/>
      <c r="O191" s="131"/>
      <c r="P191" s="131">
        <v>5</v>
      </c>
      <c r="Q191" s="131">
        <v>2</v>
      </c>
      <c r="R191" s="134">
        <v>500</v>
      </c>
      <c r="S191" s="118">
        <v>43943</v>
      </c>
      <c r="T191" s="132">
        <v>5000000</v>
      </c>
      <c r="U191" s="132">
        <v>5000000</v>
      </c>
      <c r="V191" s="132">
        <v>8000000</v>
      </c>
      <c r="W191" s="136">
        <v>12000000</v>
      </c>
      <c r="X191" s="131"/>
      <c r="Y191" s="199"/>
    </row>
    <row r="192" spans="1:25" x14ac:dyDescent="0.25">
      <c r="A192" s="212">
        <v>182</v>
      </c>
      <c r="B192" s="196" t="s">
        <v>680</v>
      </c>
      <c r="C192" s="193">
        <v>235</v>
      </c>
      <c r="D192" s="142">
        <v>2020</v>
      </c>
      <c r="E192" s="131">
        <v>1362857</v>
      </c>
      <c r="F192" s="133" t="s">
        <v>98</v>
      </c>
      <c r="G192" s="133" t="s">
        <v>154</v>
      </c>
      <c r="H192" s="132">
        <v>5100000</v>
      </c>
      <c r="I192" s="137">
        <v>40</v>
      </c>
      <c r="J192" s="133" t="s">
        <v>396</v>
      </c>
      <c r="K192" s="131"/>
      <c r="L192" s="131"/>
      <c r="M192" s="131"/>
      <c r="N192" s="131"/>
      <c r="O192" s="131"/>
      <c r="P192" s="131">
        <v>5</v>
      </c>
      <c r="Q192" s="131">
        <v>1</v>
      </c>
      <c r="R192" s="134">
        <v>267</v>
      </c>
      <c r="S192" s="118">
        <v>43924</v>
      </c>
      <c r="T192" s="132">
        <v>5100000</v>
      </c>
      <c r="U192" s="132">
        <v>5100000</v>
      </c>
      <c r="V192" s="132">
        <v>5100000</v>
      </c>
      <c r="W192" s="136">
        <v>30900000</v>
      </c>
      <c r="X192" s="131"/>
      <c r="Y192" s="199"/>
    </row>
    <row r="193" spans="1:25" x14ac:dyDescent="0.25">
      <c r="A193" s="212">
        <v>183</v>
      </c>
      <c r="B193" s="196" t="s">
        <v>681</v>
      </c>
      <c r="C193" s="193">
        <v>235</v>
      </c>
      <c r="D193" s="142">
        <v>2020</v>
      </c>
      <c r="E193" s="131">
        <v>1362857</v>
      </c>
      <c r="F193" s="133" t="s">
        <v>98</v>
      </c>
      <c r="G193" s="133" t="s">
        <v>154</v>
      </c>
      <c r="H193" s="132">
        <v>14100000</v>
      </c>
      <c r="I193" s="137">
        <v>20</v>
      </c>
      <c r="J193" s="133" t="s">
        <v>396</v>
      </c>
      <c r="K193" s="131"/>
      <c r="L193" s="131"/>
      <c r="M193" s="131"/>
      <c r="N193" s="131"/>
      <c r="O193" s="131"/>
      <c r="P193" s="131">
        <v>5</v>
      </c>
      <c r="Q193" s="131">
        <v>2</v>
      </c>
      <c r="R193" s="134">
        <v>373</v>
      </c>
      <c r="S193" s="118">
        <v>43938</v>
      </c>
      <c r="T193" s="132">
        <v>9000000</v>
      </c>
      <c r="U193" s="132">
        <v>9000000</v>
      </c>
      <c r="V193" s="132">
        <v>14100000</v>
      </c>
      <c r="W193" s="136">
        <v>21900000</v>
      </c>
      <c r="X193" s="131"/>
      <c r="Y193" s="199"/>
    </row>
    <row r="194" spans="1:25" x14ac:dyDescent="0.25">
      <c r="A194" s="212">
        <v>184</v>
      </c>
      <c r="B194" s="196" t="s">
        <v>682</v>
      </c>
      <c r="C194" s="193">
        <v>235</v>
      </c>
      <c r="D194" s="142">
        <v>2020</v>
      </c>
      <c r="E194" s="131">
        <v>1363807</v>
      </c>
      <c r="F194" s="133" t="s">
        <v>98</v>
      </c>
      <c r="G194" s="133" t="s">
        <v>154</v>
      </c>
      <c r="H194" s="132">
        <v>6266666</v>
      </c>
      <c r="I194" s="137">
        <v>20</v>
      </c>
      <c r="J194" s="133" t="s">
        <v>396</v>
      </c>
      <c r="K194" s="131"/>
      <c r="L194" s="131"/>
      <c r="M194" s="131"/>
      <c r="N194" s="131"/>
      <c r="O194" s="131"/>
      <c r="P194" s="131">
        <v>5</v>
      </c>
      <c r="Q194" s="131">
        <v>2</v>
      </c>
      <c r="R194" s="134">
        <v>351</v>
      </c>
      <c r="S194" s="118">
        <v>43934</v>
      </c>
      <c r="T194" s="132">
        <v>4000000</v>
      </c>
      <c r="U194" s="132">
        <v>4000000</v>
      </c>
      <c r="V194" s="132">
        <v>6266666</v>
      </c>
      <c r="W194" s="136">
        <v>9733334</v>
      </c>
      <c r="X194" s="131"/>
      <c r="Y194" s="199"/>
    </row>
    <row r="195" spans="1:25" x14ac:dyDescent="0.25">
      <c r="A195" s="212">
        <v>185</v>
      </c>
      <c r="B195" s="196" t="s">
        <v>683</v>
      </c>
      <c r="C195" s="193">
        <v>235</v>
      </c>
      <c r="D195" s="142">
        <v>2020</v>
      </c>
      <c r="E195" s="131">
        <v>1364202</v>
      </c>
      <c r="F195" s="133" t="s">
        <v>98</v>
      </c>
      <c r="G195" s="133" t="s">
        <v>154</v>
      </c>
      <c r="H195" s="132">
        <v>4000000</v>
      </c>
      <c r="I195" s="137">
        <v>40</v>
      </c>
      <c r="J195" s="133" t="s">
        <v>396</v>
      </c>
      <c r="K195" s="131"/>
      <c r="L195" s="131"/>
      <c r="M195" s="131"/>
      <c r="N195" s="131"/>
      <c r="O195" s="131"/>
      <c r="P195" s="131">
        <v>5</v>
      </c>
      <c r="Q195" s="131">
        <v>1</v>
      </c>
      <c r="R195" s="134">
        <v>395</v>
      </c>
      <c r="S195" s="118">
        <v>43937</v>
      </c>
      <c r="T195" s="132">
        <v>4000000</v>
      </c>
      <c r="U195" s="132">
        <v>4000000</v>
      </c>
      <c r="V195" s="132">
        <v>4000000</v>
      </c>
      <c r="W195" s="136">
        <v>12000000</v>
      </c>
      <c r="X195" s="131"/>
      <c r="Y195" s="199"/>
    </row>
    <row r="196" spans="1:25" x14ac:dyDescent="0.25">
      <c r="A196" s="212">
        <v>186</v>
      </c>
      <c r="B196" s="196" t="s">
        <v>684</v>
      </c>
      <c r="C196" s="193">
        <v>235</v>
      </c>
      <c r="D196" s="142">
        <v>2020</v>
      </c>
      <c r="E196" s="131">
        <v>1364252</v>
      </c>
      <c r="F196" s="133" t="s">
        <v>98</v>
      </c>
      <c r="G196" s="133" t="s">
        <v>154</v>
      </c>
      <c r="H196" s="132">
        <v>9000000</v>
      </c>
      <c r="I196" s="137">
        <v>40</v>
      </c>
      <c r="J196" s="133" t="s">
        <v>396</v>
      </c>
      <c r="K196" s="131"/>
      <c r="L196" s="131"/>
      <c r="M196" s="131"/>
      <c r="N196" s="131"/>
      <c r="O196" s="131"/>
      <c r="P196" s="131">
        <v>5</v>
      </c>
      <c r="Q196" s="131">
        <v>1</v>
      </c>
      <c r="R196" s="134">
        <v>508</v>
      </c>
      <c r="S196" s="118">
        <v>43945</v>
      </c>
      <c r="T196" s="132">
        <v>9000000</v>
      </c>
      <c r="U196" s="132">
        <v>9000000</v>
      </c>
      <c r="V196" s="132">
        <v>9000000</v>
      </c>
      <c r="W196" s="136">
        <v>27000000</v>
      </c>
      <c r="X196" s="131"/>
      <c r="Y196" s="199"/>
    </row>
    <row r="197" spans="1:25" x14ac:dyDescent="0.25">
      <c r="A197" s="212">
        <v>187</v>
      </c>
      <c r="B197" s="196" t="s">
        <v>685</v>
      </c>
      <c r="C197" s="193">
        <v>235</v>
      </c>
      <c r="D197" s="142">
        <v>2020</v>
      </c>
      <c r="E197" s="131">
        <v>1364286</v>
      </c>
      <c r="F197" s="133" t="s">
        <v>98</v>
      </c>
      <c r="G197" s="133" t="s">
        <v>158</v>
      </c>
      <c r="H197" s="132">
        <v>3916667</v>
      </c>
      <c r="I197" s="137">
        <v>40</v>
      </c>
      <c r="J197" s="133" t="s">
        <v>396</v>
      </c>
      <c r="K197" s="131"/>
      <c r="L197" s="131"/>
      <c r="M197" s="131"/>
      <c r="N197" s="131"/>
      <c r="O197" s="131"/>
      <c r="P197" s="131">
        <v>5</v>
      </c>
      <c r="Q197" s="131">
        <v>2</v>
      </c>
      <c r="R197" s="134">
        <v>284</v>
      </c>
      <c r="S197" s="118">
        <v>43928</v>
      </c>
      <c r="T197" s="132">
        <v>2500000</v>
      </c>
      <c r="U197" s="132">
        <v>2500000</v>
      </c>
      <c r="V197" s="132">
        <v>3916667</v>
      </c>
      <c r="W197" s="136">
        <v>6083333</v>
      </c>
      <c r="X197" s="131"/>
      <c r="Y197" s="199"/>
    </row>
    <row r="198" spans="1:25" x14ac:dyDescent="0.25">
      <c r="A198" s="212">
        <v>188</v>
      </c>
      <c r="B198" s="196" t="s">
        <v>686</v>
      </c>
      <c r="C198" s="193">
        <v>235</v>
      </c>
      <c r="D198" s="142">
        <v>2020</v>
      </c>
      <c r="E198" s="131">
        <v>1364916</v>
      </c>
      <c r="F198" s="133" t="s">
        <v>98</v>
      </c>
      <c r="G198" s="133" t="s">
        <v>158</v>
      </c>
      <c r="H198" s="132">
        <v>4083333</v>
      </c>
      <c r="I198" s="137">
        <v>40</v>
      </c>
      <c r="J198" s="133" t="s">
        <v>396</v>
      </c>
      <c r="K198" s="131"/>
      <c r="L198" s="131"/>
      <c r="M198" s="131"/>
      <c r="N198" s="131"/>
      <c r="O198" s="131"/>
      <c r="P198" s="131">
        <v>5</v>
      </c>
      <c r="Q198" s="131">
        <v>2</v>
      </c>
      <c r="R198" s="134">
        <v>434</v>
      </c>
      <c r="S198" s="118">
        <v>43938</v>
      </c>
      <c r="T198" s="132">
        <v>2500000</v>
      </c>
      <c r="U198" s="132">
        <v>2500000</v>
      </c>
      <c r="V198" s="132">
        <v>4083333</v>
      </c>
      <c r="W198" s="136">
        <v>5916667</v>
      </c>
      <c r="X198" s="131"/>
      <c r="Y198" s="199"/>
    </row>
    <row r="199" spans="1:25" x14ac:dyDescent="0.25">
      <c r="A199" s="212">
        <v>189</v>
      </c>
      <c r="B199" s="196" t="s">
        <v>687</v>
      </c>
      <c r="C199" s="193">
        <v>235</v>
      </c>
      <c r="D199" s="142">
        <v>2020</v>
      </c>
      <c r="E199" s="131">
        <v>1365572</v>
      </c>
      <c r="F199" s="133" t="s">
        <v>98</v>
      </c>
      <c r="G199" s="133" t="s">
        <v>154</v>
      </c>
      <c r="H199" s="132">
        <v>6533333</v>
      </c>
      <c r="I199" s="137">
        <v>40</v>
      </c>
      <c r="J199" s="133" t="s">
        <v>396</v>
      </c>
      <c r="K199" s="131"/>
      <c r="L199" s="131"/>
      <c r="M199" s="131"/>
      <c r="N199" s="131"/>
      <c r="O199" s="131"/>
      <c r="P199" s="131">
        <v>5</v>
      </c>
      <c r="Q199" s="131">
        <v>2</v>
      </c>
      <c r="R199" s="134">
        <v>405</v>
      </c>
      <c r="S199" s="118">
        <v>43937</v>
      </c>
      <c r="T199" s="132">
        <v>4000000</v>
      </c>
      <c r="U199" s="132">
        <v>4000000</v>
      </c>
      <c r="V199" s="132">
        <v>6533333</v>
      </c>
      <c r="W199" s="136">
        <v>9466667</v>
      </c>
      <c r="X199" s="131"/>
      <c r="Y199" s="199"/>
    </row>
    <row r="200" spans="1:25" x14ac:dyDescent="0.25">
      <c r="A200" s="212">
        <v>190</v>
      </c>
      <c r="B200" s="196" t="s">
        <v>688</v>
      </c>
      <c r="C200" s="193">
        <v>235</v>
      </c>
      <c r="D200" s="142">
        <v>2020</v>
      </c>
      <c r="E200" s="131">
        <v>1365603</v>
      </c>
      <c r="F200" s="133" t="s">
        <v>98</v>
      </c>
      <c r="G200" s="133" t="s">
        <v>154</v>
      </c>
      <c r="H200" s="132">
        <v>11180000</v>
      </c>
      <c r="I200" s="137">
        <v>40</v>
      </c>
      <c r="J200" s="133" t="s">
        <v>396</v>
      </c>
      <c r="K200" s="131"/>
      <c r="L200" s="131"/>
      <c r="M200" s="131"/>
      <c r="N200" s="131"/>
      <c r="O200" s="131"/>
      <c r="P200" s="131">
        <v>5</v>
      </c>
      <c r="Q200" s="131">
        <v>2</v>
      </c>
      <c r="R200" s="134">
        <v>437</v>
      </c>
      <c r="S200" s="118">
        <v>43938</v>
      </c>
      <c r="T200" s="132">
        <v>7800000</v>
      </c>
      <c r="U200" s="132">
        <v>7800000</v>
      </c>
      <c r="V200" s="132">
        <v>11180000</v>
      </c>
      <c r="W200" s="136">
        <v>20020000</v>
      </c>
      <c r="X200" s="131"/>
      <c r="Y200" s="199"/>
    </row>
    <row r="201" spans="1:25" x14ac:dyDescent="0.25">
      <c r="A201" s="212">
        <v>191</v>
      </c>
      <c r="B201" s="196" t="s">
        <v>689</v>
      </c>
      <c r="C201" s="193">
        <v>235</v>
      </c>
      <c r="D201" s="142">
        <v>2020</v>
      </c>
      <c r="E201" s="131">
        <v>1366403</v>
      </c>
      <c r="F201" s="133" t="s">
        <v>98</v>
      </c>
      <c r="G201" s="133" t="s">
        <v>158</v>
      </c>
      <c r="H201" s="132">
        <v>3666667</v>
      </c>
      <c r="I201" s="137">
        <v>20</v>
      </c>
      <c r="J201" s="133" t="s">
        <v>396</v>
      </c>
      <c r="K201" s="131"/>
      <c r="L201" s="131"/>
      <c r="M201" s="131"/>
      <c r="N201" s="131"/>
      <c r="O201" s="131"/>
      <c r="P201" s="131">
        <v>5</v>
      </c>
      <c r="Q201" s="131">
        <v>2</v>
      </c>
      <c r="R201" s="134">
        <v>400</v>
      </c>
      <c r="S201" s="118">
        <v>43942</v>
      </c>
      <c r="T201" s="132">
        <v>2500000</v>
      </c>
      <c r="U201" s="132">
        <v>2500000</v>
      </c>
      <c r="V201" s="132">
        <v>3666667</v>
      </c>
      <c r="W201" s="136">
        <v>6333333</v>
      </c>
      <c r="X201" s="131"/>
      <c r="Y201" s="199"/>
    </row>
    <row r="202" spans="1:25" x14ac:dyDescent="0.25">
      <c r="A202" s="212">
        <v>192</v>
      </c>
      <c r="B202" s="196" t="s">
        <v>690</v>
      </c>
      <c r="C202" s="193">
        <v>235</v>
      </c>
      <c r="D202" s="142">
        <v>2020</v>
      </c>
      <c r="E202" s="131">
        <v>1366468</v>
      </c>
      <c r="F202" s="133" t="s">
        <v>98</v>
      </c>
      <c r="G202" s="133" t="s">
        <v>158</v>
      </c>
      <c r="H202" s="132">
        <v>3500000</v>
      </c>
      <c r="I202" s="137">
        <v>20</v>
      </c>
      <c r="J202" s="133" t="s">
        <v>396</v>
      </c>
      <c r="K202" s="131"/>
      <c r="L202" s="131"/>
      <c r="M202" s="131"/>
      <c r="N202" s="131"/>
      <c r="O202" s="131"/>
      <c r="P202" s="131">
        <v>5</v>
      </c>
      <c r="Q202" s="131">
        <v>2</v>
      </c>
      <c r="R202" s="134">
        <v>286</v>
      </c>
      <c r="S202" s="118">
        <v>43928</v>
      </c>
      <c r="T202" s="132">
        <v>2500000</v>
      </c>
      <c r="U202" s="132">
        <v>2500000</v>
      </c>
      <c r="V202" s="132">
        <v>3500000</v>
      </c>
      <c r="W202" s="136">
        <v>6500000</v>
      </c>
      <c r="X202" s="131"/>
      <c r="Y202" s="199"/>
    </row>
    <row r="203" spans="1:25" x14ac:dyDescent="0.25">
      <c r="A203" s="212">
        <v>193</v>
      </c>
      <c r="B203" s="196" t="s">
        <v>691</v>
      </c>
      <c r="C203" s="193">
        <v>235</v>
      </c>
      <c r="D203" s="142">
        <v>2020</v>
      </c>
      <c r="E203" s="131">
        <v>1366522</v>
      </c>
      <c r="F203" s="133" t="s">
        <v>98</v>
      </c>
      <c r="G203" s="133" t="s">
        <v>154</v>
      </c>
      <c r="H203" s="132">
        <v>8000000</v>
      </c>
      <c r="I203" s="137">
        <v>40</v>
      </c>
      <c r="J203" s="133" t="s">
        <v>396</v>
      </c>
      <c r="K203" s="131"/>
      <c r="L203" s="131"/>
      <c r="M203" s="131"/>
      <c r="N203" s="131"/>
      <c r="O203" s="131"/>
      <c r="P203" s="131">
        <v>5</v>
      </c>
      <c r="Q203" s="131">
        <v>1</v>
      </c>
      <c r="R203" s="134">
        <v>338</v>
      </c>
      <c r="S203" s="118">
        <v>43934</v>
      </c>
      <c r="T203" s="132">
        <v>8000000</v>
      </c>
      <c r="U203" s="132">
        <v>8000000</v>
      </c>
      <c r="V203" s="132">
        <v>8000000</v>
      </c>
      <c r="W203" s="136">
        <v>24000000</v>
      </c>
      <c r="X203" s="131"/>
      <c r="Y203" s="199"/>
    </row>
    <row r="204" spans="1:25" x14ac:dyDescent="0.25">
      <c r="A204" s="212">
        <v>194</v>
      </c>
      <c r="B204" s="196" t="s">
        <v>692</v>
      </c>
      <c r="C204" s="193">
        <v>235</v>
      </c>
      <c r="D204" s="142">
        <v>2020</v>
      </c>
      <c r="E204" s="131">
        <v>1366546</v>
      </c>
      <c r="F204" s="133" t="s">
        <v>98</v>
      </c>
      <c r="G204" s="133" t="s">
        <v>158</v>
      </c>
      <c r="H204" s="132">
        <v>2500000</v>
      </c>
      <c r="I204" s="137">
        <v>20</v>
      </c>
      <c r="J204" s="133" t="s">
        <v>396</v>
      </c>
      <c r="K204" s="131"/>
      <c r="L204" s="131"/>
      <c r="M204" s="131"/>
      <c r="N204" s="131"/>
      <c r="O204" s="131"/>
      <c r="P204" s="131">
        <v>5</v>
      </c>
      <c r="Q204" s="131">
        <v>1</v>
      </c>
      <c r="R204" s="134">
        <v>287</v>
      </c>
      <c r="S204" s="118">
        <v>43928</v>
      </c>
      <c r="T204" s="132">
        <v>2500000</v>
      </c>
      <c r="U204" s="132">
        <v>2500000</v>
      </c>
      <c r="V204" s="132">
        <v>2500000</v>
      </c>
      <c r="W204" s="136">
        <v>7500000</v>
      </c>
      <c r="X204" s="131"/>
      <c r="Y204" s="199"/>
    </row>
    <row r="205" spans="1:25" x14ac:dyDescent="0.25">
      <c r="A205" s="212">
        <v>195</v>
      </c>
      <c r="B205" s="196" t="s">
        <v>693</v>
      </c>
      <c r="C205" s="193">
        <v>235</v>
      </c>
      <c r="D205" s="142">
        <v>2020</v>
      </c>
      <c r="E205" s="131">
        <v>1366668</v>
      </c>
      <c r="F205" s="133" t="s">
        <v>98</v>
      </c>
      <c r="G205" s="133" t="s">
        <v>154</v>
      </c>
      <c r="H205" s="132">
        <v>14400000</v>
      </c>
      <c r="I205" s="137">
        <v>40</v>
      </c>
      <c r="J205" s="133" t="s">
        <v>396</v>
      </c>
      <c r="K205" s="131"/>
      <c r="L205" s="131"/>
      <c r="M205" s="131"/>
      <c r="N205" s="131"/>
      <c r="O205" s="131"/>
      <c r="P205" s="131">
        <v>5</v>
      </c>
      <c r="Q205" s="131">
        <v>2</v>
      </c>
      <c r="R205" s="134">
        <v>297</v>
      </c>
      <c r="S205" s="118">
        <v>43928</v>
      </c>
      <c r="T205" s="132">
        <v>9000000</v>
      </c>
      <c r="U205" s="132">
        <v>9000000</v>
      </c>
      <c r="V205" s="132">
        <v>14400000</v>
      </c>
      <c r="W205" s="136">
        <v>21600000</v>
      </c>
      <c r="X205" s="131"/>
      <c r="Y205" s="199"/>
    </row>
    <row r="206" spans="1:25" x14ac:dyDescent="0.25">
      <c r="A206" s="212">
        <v>196</v>
      </c>
      <c r="B206" s="196" t="s">
        <v>694</v>
      </c>
      <c r="C206" s="193">
        <v>235</v>
      </c>
      <c r="D206" s="142">
        <v>2020</v>
      </c>
      <c r="E206" s="131">
        <v>1366818</v>
      </c>
      <c r="F206" s="133" t="s">
        <v>98</v>
      </c>
      <c r="G206" s="133" t="s">
        <v>154</v>
      </c>
      <c r="H206" s="132">
        <v>6000000</v>
      </c>
      <c r="I206" s="137">
        <v>20</v>
      </c>
      <c r="J206" s="133" t="s">
        <v>396</v>
      </c>
      <c r="K206" s="131"/>
      <c r="L206" s="131"/>
      <c r="M206" s="131"/>
      <c r="N206" s="131"/>
      <c r="O206" s="131"/>
      <c r="P206" s="131">
        <v>5</v>
      </c>
      <c r="Q206" s="131">
        <v>1</v>
      </c>
      <c r="R206" s="134">
        <v>489</v>
      </c>
      <c r="S206" s="118">
        <v>43943</v>
      </c>
      <c r="T206" s="132">
        <v>6000000</v>
      </c>
      <c r="U206" s="132">
        <v>6000000</v>
      </c>
      <c r="V206" s="132">
        <v>6000000</v>
      </c>
      <c r="W206" s="136">
        <v>18000000</v>
      </c>
      <c r="X206" s="131"/>
      <c r="Y206" s="199"/>
    </row>
    <row r="207" spans="1:25" x14ac:dyDescent="0.25">
      <c r="A207" s="212">
        <v>197</v>
      </c>
      <c r="B207" s="196" t="s">
        <v>695</v>
      </c>
      <c r="C207" s="193">
        <v>235</v>
      </c>
      <c r="D207" s="142">
        <v>2020</v>
      </c>
      <c r="E207" s="131">
        <v>1367913</v>
      </c>
      <c r="F207" s="133" t="s">
        <v>98</v>
      </c>
      <c r="G207" s="133" t="s">
        <v>154</v>
      </c>
      <c r="H207" s="132">
        <v>9400000</v>
      </c>
      <c r="I207" s="137">
        <v>20</v>
      </c>
      <c r="J207" s="133" t="s">
        <v>396</v>
      </c>
      <c r="K207" s="131"/>
      <c r="L207" s="131"/>
      <c r="M207" s="131"/>
      <c r="N207" s="131"/>
      <c r="O207" s="131"/>
      <c r="P207" s="131">
        <v>5</v>
      </c>
      <c r="Q207" s="131">
        <v>2</v>
      </c>
      <c r="R207" s="134">
        <v>293</v>
      </c>
      <c r="S207" s="118">
        <v>43928</v>
      </c>
      <c r="T207" s="132">
        <v>6000000</v>
      </c>
      <c r="U207" s="132">
        <v>6000000</v>
      </c>
      <c r="V207" s="132">
        <v>9400000</v>
      </c>
      <c r="W207" s="136">
        <v>14600000</v>
      </c>
      <c r="X207" s="131"/>
      <c r="Y207" s="199"/>
    </row>
    <row r="208" spans="1:25" x14ac:dyDescent="0.25">
      <c r="A208" s="212">
        <v>198</v>
      </c>
      <c r="B208" s="196" t="s">
        <v>696</v>
      </c>
      <c r="C208" s="193">
        <v>235</v>
      </c>
      <c r="D208" s="142">
        <v>2020</v>
      </c>
      <c r="E208" s="131">
        <v>1367915</v>
      </c>
      <c r="F208" s="133" t="s">
        <v>98</v>
      </c>
      <c r="G208" s="133" t="s">
        <v>154</v>
      </c>
      <c r="H208" s="132">
        <v>4000000</v>
      </c>
      <c r="I208" s="137">
        <v>20</v>
      </c>
      <c r="J208" s="133" t="s">
        <v>396</v>
      </c>
      <c r="K208" s="131"/>
      <c r="L208" s="131"/>
      <c r="M208" s="131"/>
      <c r="N208" s="131"/>
      <c r="O208" s="131"/>
      <c r="P208" s="131">
        <v>5</v>
      </c>
      <c r="Q208" s="131">
        <v>1</v>
      </c>
      <c r="R208" s="134">
        <v>352</v>
      </c>
      <c r="S208" s="118">
        <v>43934</v>
      </c>
      <c r="T208" s="132">
        <v>4000000</v>
      </c>
      <c r="U208" s="132">
        <v>4000000</v>
      </c>
      <c r="V208" s="132">
        <v>4000000</v>
      </c>
      <c r="W208" s="136">
        <v>12000000</v>
      </c>
      <c r="X208" s="131"/>
      <c r="Y208" s="199"/>
    </row>
    <row r="209" spans="1:25" x14ac:dyDescent="0.25">
      <c r="A209" s="212">
        <v>199</v>
      </c>
      <c r="B209" s="196" t="s">
        <v>697</v>
      </c>
      <c r="C209" s="193">
        <v>235</v>
      </c>
      <c r="D209" s="142">
        <v>2020</v>
      </c>
      <c r="E209" s="131">
        <v>1368093</v>
      </c>
      <c r="F209" s="133" t="s">
        <v>98</v>
      </c>
      <c r="G209" s="133" t="s">
        <v>154</v>
      </c>
      <c r="H209" s="132">
        <v>5000000</v>
      </c>
      <c r="I209" s="137">
        <v>40</v>
      </c>
      <c r="J209" s="133" t="s">
        <v>396</v>
      </c>
      <c r="K209" s="131"/>
      <c r="L209" s="131"/>
      <c r="M209" s="131"/>
      <c r="N209" s="131"/>
      <c r="O209" s="131"/>
      <c r="P209" s="131">
        <v>5</v>
      </c>
      <c r="Q209" s="131">
        <v>1</v>
      </c>
      <c r="R209" s="134">
        <v>345</v>
      </c>
      <c r="S209" s="118">
        <v>43935</v>
      </c>
      <c r="T209" s="132">
        <v>5000000</v>
      </c>
      <c r="U209" s="132">
        <v>5000000</v>
      </c>
      <c r="V209" s="132">
        <v>5000000</v>
      </c>
      <c r="W209" s="136">
        <v>15000000</v>
      </c>
      <c r="X209" s="131"/>
      <c r="Y209" s="199"/>
    </row>
    <row r="210" spans="1:25" x14ac:dyDescent="0.25">
      <c r="A210" s="212">
        <v>200</v>
      </c>
      <c r="B210" s="196" t="s">
        <v>698</v>
      </c>
      <c r="C210" s="193">
        <v>235</v>
      </c>
      <c r="D210" s="142">
        <v>2020</v>
      </c>
      <c r="E210" s="131">
        <v>1368645</v>
      </c>
      <c r="F210" s="133" t="s">
        <v>98</v>
      </c>
      <c r="G210" s="133" t="s">
        <v>154</v>
      </c>
      <c r="H210" s="132">
        <v>5000000</v>
      </c>
      <c r="I210" s="141">
        <v>28.571428571428573</v>
      </c>
      <c r="J210" s="133" t="s">
        <v>396</v>
      </c>
      <c r="K210" s="131"/>
      <c r="L210" s="131"/>
      <c r="M210" s="131"/>
      <c r="N210" s="131"/>
      <c r="O210" s="131"/>
      <c r="P210" s="131">
        <v>5</v>
      </c>
      <c r="Q210" s="131">
        <v>1</v>
      </c>
      <c r="R210" s="134">
        <v>423</v>
      </c>
      <c r="S210" s="118">
        <v>43938</v>
      </c>
      <c r="T210" s="132">
        <v>5000000</v>
      </c>
      <c r="U210" s="132">
        <v>5000000</v>
      </c>
      <c r="V210" s="132">
        <v>5000000</v>
      </c>
      <c r="W210" s="136">
        <v>15000000</v>
      </c>
      <c r="X210" s="131"/>
      <c r="Y210" s="199"/>
    </row>
    <row r="211" spans="1:25" x14ac:dyDescent="0.25">
      <c r="A211" s="212">
        <v>201</v>
      </c>
      <c r="B211" s="196" t="s">
        <v>699</v>
      </c>
      <c r="C211" s="193">
        <v>235</v>
      </c>
      <c r="D211" s="142">
        <v>2020</v>
      </c>
      <c r="E211" s="131">
        <v>1368734</v>
      </c>
      <c r="F211" s="133" t="s">
        <v>98</v>
      </c>
      <c r="G211" s="133" t="s">
        <v>154</v>
      </c>
      <c r="H211" s="132">
        <v>11520000</v>
      </c>
      <c r="I211" s="137">
        <v>40</v>
      </c>
      <c r="J211" s="133" t="s">
        <v>396</v>
      </c>
      <c r="K211" s="131"/>
      <c r="L211" s="131"/>
      <c r="M211" s="131"/>
      <c r="N211" s="131"/>
      <c r="O211" s="131"/>
      <c r="P211" s="131">
        <v>5</v>
      </c>
      <c r="Q211" s="131">
        <v>2</v>
      </c>
      <c r="R211" s="134">
        <v>524</v>
      </c>
      <c r="S211" s="118">
        <v>43945</v>
      </c>
      <c r="T211" s="132">
        <v>7200000</v>
      </c>
      <c r="U211" s="132">
        <v>7200000</v>
      </c>
      <c r="V211" s="132">
        <v>11520000</v>
      </c>
      <c r="W211" s="136">
        <v>17280000</v>
      </c>
      <c r="X211" s="131"/>
      <c r="Y211" s="199"/>
    </row>
    <row r="212" spans="1:25" x14ac:dyDescent="0.25">
      <c r="A212" s="212">
        <v>202</v>
      </c>
      <c r="B212" s="196" t="s">
        <v>700</v>
      </c>
      <c r="C212" s="193">
        <v>235</v>
      </c>
      <c r="D212" s="142">
        <v>2020</v>
      </c>
      <c r="E212" s="131">
        <v>1369770</v>
      </c>
      <c r="F212" s="133" t="s">
        <v>98</v>
      </c>
      <c r="G212" s="133" t="s">
        <v>154</v>
      </c>
      <c r="H212" s="132">
        <v>14100000</v>
      </c>
      <c r="I212" s="137">
        <v>20</v>
      </c>
      <c r="J212" s="133" t="s">
        <v>396</v>
      </c>
      <c r="K212" s="131"/>
      <c r="L212" s="131"/>
      <c r="M212" s="131"/>
      <c r="N212" s="131"/>
      <c r="O212" s="131"/>
      <c r="P212" s="131">
        <v>7</v>
      </c>
      <c r="Q212" s="131">
        <v>2</v>
      </c>
      <c r="R212" s="134">
        <v>419</v>
      </c>
      <c r="S212" s="118">
        <v>43938</v>
      </c>
      <c r="T212" s="132">
        <v>9000000</v>
      </c>
      <c r="U212" s="132">
        <v>9000000</v>
      </c>
      <c r="V212" s="132">
        <v>14100000</v>
      </c>
      <c r="W212" s="136">
        <v>39900000</v>
      </c>
      <c r="X212" s="131"/>
      <c r="Y212" s="199"/>
    </row>
    <row r="213" spans="1:25" x14ac:dyDescent="0.25">
      <c r="A213" s="212">
        <v>203</v>
      </c>
      <c r="B213" s="196" t="s">
        <v>701</v>
      </c>
      <c r="C213" s="193">
        <v>235</v>
      </c>
      <c r="D213" s="142">
        <v>2020</v>
      </c>
      <c r="E213" s="131">
        <v>1370438</v>
      </c>
      <c r="F213" s="133" t="s">
        <v>98</v>
      </c>
      <c r="G213" s="133" t="s">
        <v>154</v>
      </c>
      <c r="H213" s="132">
        <v>5866667</v>
      </c>
      <c r="I213" s="137">
        <v>40</v>
      </c>
      <c r="J213" s="133" t="s">
        <v>396</v>
      </c>
      <c r="K213" s="131"/>
      <c r="L213" s="131"/>
      <c r="M213" s="131"/>
      <c r="N213" s="131"/>
      <c r="O213" s="131"/>
      <c r="P213" s="131">
        <v>5</v>
      </c>
      <c r="Q213" s="131">
        <v>2</v>
      </c>
      <c r="R213" s="134">
        <v>515</v>
      </c>
      <c r="S213" s="118">
        <v>43945</v>
      </c>
      <c r="T213" s="132">
        <v>4000000</v>
      </c>
      <c r="U213" s="132">
        <v>4000000</v>
      </c>
      <c r="V213" s="132">
        <v>5866667</v>
      </c>
      <c r="W213" s="136">
        <v>10133333</v>
      </c>
      <c r="X213" s="131"/>
      <c r="Y213" s="199"/>
    </row>
    <row r="214" spans="1:25" x14ac:dyDescent="0.25">
      <c r="A214" s="212">
        <v>204</v>
      </c>
      <c r="B214" s="196" t="s">
        <v>702</v>
      </c>
      <c r="C214" s="193">
        <v>235</v>
      </c>
      <c r="D214" s="142">
        <v>2020</v>
      </c>
      <c r="E214" s="131">
        <v>1371213</v>
      </c>
      <c r="F214" s="133" t="s">
        <v>98</v>
      </c>
      <c r="G214" s="133" t="s">
        <v>154</v>
      </c>
      <c r="H214" s="132">
        <v>5000000</v>
      </c>
      <c r="I214" s="137">
        <v>40</v>
      </c>
      <c r="J214" s="133" t="s">
        <v>396</v>
      </c>
      <c r="K214" s="131"/>
      <c r="L214" s="131"/>
      <c r="M214" s="131"/>
      <c r="N214" s="131"/>
      <c r="O214" s="131"/>
      <c r="P214" s="131">
        <v>5</v>
      </c>
      <c r="Q214" s="131">
        <v>1</v>
      </c>
      <c r="R214" s="134">
        <v>455</v>
      </c>
      <c r="S214" s="118">
        <v>43941</v>
      </c>
      <c r="T214" s="132">
        <v>5000000</v>
      </c>
      <c r="U214" s="132">
        <v>5000000</v>
      </c>
      <c r="V214" s="132">
        <v>5000000</v>
      </c>
      <c r="W214" s="136">
        <v>15000000</v>
      </c>
      <c r="X214" s="131"/>
      <c r="Y214" s="199"/>
    </row>
    <row r="215" spans="1:25" x14ac:dyDescent="0.25">
      <c r="A215" s="212">
        <v>205</v>
      </c>
      <c r="B215" s="196" t="s">
        <v>703</v>
      </c>
      <c r="C215" s="193">
        <v>235</v>
      </c>
      <c r="D215" s="142">
        <v>2020</v>
      </c>
      <c r="E215" s="131">
        <v>1371625</v>
      </c>
      <c r="F215" s="133" t="s">
        <v>98</v>
      </c>
      <c r="G215" s="133" t="s">
        <v>154</v>
      </c>
      <c r="H215" s="132">
        <v>5866666</v>
      </c>
      <c r="I215" s="137">
        <v>40</v>
      </c>
      <c r="J215" s="133" t="s">
        <v>396</v>
      </c>
      <c r="K215" s="131"/>
      <c r="L215" s="131"/>
      <c r="M215" s="131"/>
      <c r="N215" s="131"/>
      <c r="O215" s="131"/>
      <c r="P215" s="131">
        <v>5</v>
      </c>
      <c r="Q215" s="131">
        <v>2</v>
      </c>
      <c r="R215" s="134">
        <v>309</v>
      </c>
      <c r="S215" s="118">
        <v>43928</v>
      </c>
      <c r="T215" s="132">
        <v>4000000</v>
      </c>
      <c r="U215" s="132">
        <v>4000000</v>
      </c>
      <c r="V215" s="132">
        <v>5866666</v>
      </c>
      <c r="W215" s="136">
        <v>10133334</v>
      </c>
      <c r="X215" s="131"/>
      <c r="Y215" s="199"/>
    </row>
    <row r="216" spans="1:25" x14ac:dyDescent="0.25">
      <c r="A216" s="212">
        <v>206</v>
      </c>
      <c r="B216" s="196" t="s">
        <v>704</v>
      </c>
      <c r="C216" s="193">
        <v>235</v>
      </c>
      <c r="D216" s="142">
        <v>2020</v>
      </c>
      <c r="E216" s="131">
        <v>1371838</v>
      </c>
      <c r="F216" s="133" t="s">
        <v>98</v>
      </c>
      <c r="G216" s="133" t="s">
        <v>154</v>
      </c>
      <c r="H216" s="132">
        <v>7333333</v>
      </c>
      <c r="I216" s="137">
        <v>40</v>
      </c>
      <c r="J216" s="133" t="s">
        <v>396</v>
      </c>
      <c r="K216" s="131"/>
      <c r="L216" s="131"/>
      <c r="M216" s="131"/>
      <c r="N216" s="131"/>
      <c r="O216" s="131"/>
      <c r="P216" s="131">
        <v>5</v>
      </c>
      <c r="Q216" s="131">
        <v>2</v>
      </c>
      <c r="R216" s="134">
        <v>321</v>
      </c>
      <c r="S216" s="118">
        <v>43934</v>
      </c>
      <c r="T216" s="132">
        <v>5000000</v>
      </c>
      <c r="U216" s="132">
        <v>5000000</v>
      </c>
      <c r="V216" s="132">
        <v>7333333</v>
      </c>
      <c r="W216" s="136">
        <v>12666667</v>
      </c>
      <c r="X216" s="131"/>
      <c r="Y216" s="199"/>
    </row>
    <row r="217" spans="1:25" x14ac:dyDescent="0.25">
      <c r="A217" s="212">
        <v>207</v>
      </c>
      <c r="B217" s="196" t="s">
        <v>705</v>
      </c>
      <c r="C217" s="193">
        <v>235</v>
      </c>
      <c r="D217" s="142">
        <v>2020</v>
      </c>
      <c r="E217" s="131">
        <v>1371839</v>
      </c>
      <c r="F217" s="133" t="s">
        <v>98</v>
      </c>
      <c r="G217" s="133" t="s">
        <v>154</v>
      </c>
      <c r="H217" s="132">
        <v>8600000</v>
      </c>
      <c r="I217" s="137">
        <v>20</v>
      </c>
      <c r="J217" s="133" t="s">
        <v>396</v>
      </c>
      <c r="K217" s="131"/>
      <c r="L217" s="131"/>
      <c r="M217" s="131"/>
      <c r="N217" s="131"/>
      <c r="O217" s="131"/>
      <c r="P217" s="131">
        <v>5</v>
      </c>
      <c r="Q217" s="131">
        <v>2</v>
      </c>
      <c r="R217" s="134">
        <v>505</v>
      </c>
      <c r="S217" s="118">
        <v>43943</v>
      </c>
      <c r="T217" s="132">
        <v>6000000</v>
      </c>
      <c r="U217" s="132">
        <v>6000000</v>
      </c>
      <c r="V217" s="132">
        <v>8600000</v>
      </c>
      <c r="W217" s="136">
        <v>15400000</v>
      </c>
      <c r="X217" s="131"/>
      <c r="Y217" s="199"/>
    </row>
    <row r="218" spans="1:25" x14ac:dyDescent="0.25">
      <c r="A218" s="212">
        <v>208</v>
      </c>
      <c r="B218" s="196" t="s">
        <v>706</v>
      </c>
      <c r="C218" s="193">
        <v>235</v>
      </c>
      <c r="D218" s="142">
        <v>2020</v>
      </c>
      <c r="E218" s="131">
        <v>1371978</v>
      </c>
      <c r="F218" s="133" t="s">
        <v>98</v>
      </c>
      <c r="G218" s="133" t="s">
        <v>154</v>
      </c>
      <c r="H218" s="132">
        <v>12900000</v>
      </c>
      <c r="I218" s="137">
        <v>20</v>
      </c>
      <c r="J218" s="133" t="s">
        <v>396</v>
      </c>
      <c r="K218" s="131"/>
      <c r="L218" s="131"/>
      <c r="M218" s="131"/>
      <c r="N218" s="131"/>
      <c r="O218" s="131"/>
      <c r="P218" s="131">
        <v>5</v>
      </c>
      <c r="Q218" s="131">
        <v>2</v>
      </c>
      <c r="R218" s="134">
        <v>534</v>
      </c>
      <c r="S218" s="118">
        <v>43945</v>
      </c>
      <c r="T218" s="132">
        <v>7800000</v>
      </c>
      <c r="U218" s="132">
        <v>7800000</v>
      </c>
      <c r="V218" s="132">
        <v>12900000</v>
      </c>
      <c r="W218" s="136">
        <v>23100000</v>
      </c>
      <c r="X218" s="131"/>
      <c r="Y218" s="199"/>
    </row>
    <row r="219" spans="1:25" x14ac:dyDescent="0.25">
      <c r="A219" s="212">
        <v>209</v>
      </c>
      <c r="B219" s="196" t="s">
        <v>707</v>
      </c>
      <c r="C219" s="193">
        <v>235</v>
      </c>
      <c r="D219" s="142">
        <v>2020</v>
      </c>
      <c r="E219" s="131">
        <v>1372606</v>
      </c>
      <c r="F219" s="133" t="s">
        <v>98</v>
      </c>
      <c r="G219" s="133" t="s">
        <v>154</v>
      </c>
      <c r="H219" s="132">
        <v>7200000</v>
      </c>
      <c r="I219" s="137">
        <v>20</v>
      </c>
      <c r="J219" s="133" t="s">
        <v>396</v>
      </c>
      <c r="K219" s="131"/>
      <c r="L219" s="131"/>
      <c r="M219" s="131"/>
      <c r="N219" s="131"/>
      <c r="O219" s="131"/>
      <c r="P219" s="131">
        <v>5</v>
      </c>
      <c r="Q219" s="131">
        <v>1</v>
      </c>
      <c r="R219" s="134">
        <v>502</v>
      </c>
      <c r="S219" s="118">
        <v>43944</v>
      </c>
      <c r="T219" s="132">
        <v>7200000</v>
      </c>
      <c r="U219" s="132">
        <v>7200000</v>
      </c>
      <c r="V219" s="132">
        <v>7200000</v>
      </c>
      <c r="W219" s="136">
        <v>21600000</v>
      </c>
      <c r="X219" s="131"/>
      <c r="Y219" s="199"/>
    </row>
    <row r="220" spans="1:25" x14ac:dyDescent="0.25">
      <c r="A220" s="212">
        <v>210</v>
      </c>
      <c r="B220" s="196" t="s">
        <v>708</v>
      </c>
      <c r="C220" s="193">
        <v>235</v>
      </c>
      <c r="D220" s="142">
        <v>2020</v>
      </c>
      <c r="E220" s="131">
        <v>1372994</v>
      </c>
      <c r="F220" s="133" t="s">
        <v>98</v>
      </c>
      <c r="G220" s="133" t="s">
        <v>154</v>
      </c>
      <c r="H220" s="132">
        <v>6000000</v>
      </c>
      <c r="I220" s="137">
        <v>40</v>
      </c>
      <c r="J220" s="133" t="s">
        <v>396</v>
      </c>
      <c r="K220" s="131"/>
      <c r="L220" s="131"/>
      <c r="M220" s="131"/>
      <c r="N220" s="131"/>
      <c r="O220" s="131"/>
      <c r="P220" s="131">
        <v>5</v>
      </c>
      <c r="Q220" s="131">
        <v>1</v>
      </c>
      <c r="R220" s="134">
        <v>396</v>
      </c>
      <c r="S220" s="118">
        <v>43937</v>
      </c>
      <c r="T220" s="132">
        <v>6000000</v>
      </c>
      <c r="U220" s="132">
        <v>6000000</v>
      </c>
      <c r="V220" s="132">
        <v>6000000</v>
      </c>
      <c r="W220" s="136">
        <v>18000000</v>
      </c>
      <c r="X220" s="131"/>
      <c r="Y220" s="199"/>
    </row>
    <row r="221" spans="1:25" x14ac:dyDescent="0.25">
      <c r="A221" s="212">
        <v>211</v>
      </c>
      <c r="B221" s="196" t="s">
        <v>709</v>
      </c>
      <c r="C221" s="193">
        <v>235</v>
      </c>
      <c r="D221" s="142">
        <v>2020</v>
      </c>
      <c r="E221" s="131">
        <v>1373176</v>
      </c>
      <c r="F221" s="133" t="s">
        <v>98</v>
      </c>
      <c r="G221" s="133" t="s">
        <v>154</v>
      </c>
      <c r="H221" s="132">
        <v>4000000</v>
      </c>
      <c r="I221" s="137">
        <v>40</v>
      </c>
      <c r="J221" s="133" t="s">
        <v>396</v>
      </c>
      <c r="K221" s="131"/>
      <c r="L221" s="131"/>
      <c r="M221" s="131"/>
      <c r="N221" s="131"/>
      <c r="O221" s="131"/>
      <c r="P221" s="131">
        <v>5</v>
      </c>
      <c r="Q221" s="131">
        <v>1</v>
      </c>
      <c r="R221" s="134">
        <v>412</v>
      </c>
      <c r="S221" s="118">
        <v>43938</v>
      </c>
      <c r="T221" s="132">
        <v>4000000</v>
      </c>
      <c r="U221" s="132">
        <v>4000000</v>
      </c>
      <c r="V221" s="132">
        <v>4000000</v>
      </c>
      <c r="W221" s="136">
        <v>12000000</v>
      </c>
      <c r="X221" s="131"/>
      <c r="Y221" s="199"/>
    </row>
    <row r="222" spans="1:25" x14ac:dyDescent="0.25">
      <c r="A222" s="212">
        <v>212</v>
      </c>
      <c r="B222" s="196" t="s">
        <v>710</v>
      </c>
      <c r="C222" s="193">
        <v>235</v>
      </c>
      <c r="D222" s="142">
        <v>2020</v>
      </c>
      <c r="E222" s="131">
        <v>1373295</v>
      </c>
      <c r="F222" s="133" t="s">
        <v>98</v>
      </c>
      <c r="G222" s="133" t="s">
        <v>154</v>
      </c>
      <c r="H222" s="132">
        <v>7166667</v>
      </c>
      <c r="I222" s="137">
        <v>20</v>
      </c>
      <c r="J222" s="133" t="s">
        <v>396</v>
      </c>
      <c r="K222" s="131"/>
      <c r="L222" s="131"/>
      <c r="M222" s="131"/>
      <c r="N222" s="131"/>
      <c r="O222" s="131"/>
      <c r="P222" s="131">
        <v>5</v>
      </c>
      <c r="Q222" s="131">
        <v>2</v>
      </c>
      <c r="R222" s="134">
        <v>353</v>
      </c>
      <c r="S222" s="118">
        <v>43934</v>
      </c>
      <c r="T222" s="132">
        <v>5000000</v>
      </c>
      <c r="U222" s="132">
        <v>5000000</v>
      </c>
      <c r="V222" s="132">
        <v>7166667</v>
      </c>
      <c r="W222" s="136">
        <v>12833333</v>
      </c>
      <c r="X222" s="131"/>
      <c r="Y222" s="199"/>
    </row>
    <row r="223" spans="1:25" x14ac:dyDescent="0.25">
      <c r="A223" s="212">
        <v>213</v>
      </c>
      <c r="B223" s="196" t="s">
        <v>711</v>
      </c>
      <c r="C223" s="193">
        <v>235</v>
      </c>
      <c r="D223" s="142">
        <v>2020</v>
      </c>
      <c r="E223" s="131">
        <v>1373718</v>
      </c>
      <c r="F223" s="133" t="s">
        <v>98</v>
      </c>
      <c r="G223" s="133" t="s">
        <v>154</v>
      </c>
      <c r="H223" s="132">
        <v>8600000</v>
      </c>
      <c r="I223" s="137">
        <v>40</v>
      </c>
      <c r="J223" s="133" t="s">
        <v>396</v>
      </c>
      <c r="K223" s="131"/>
      <c r="L223" s="131"/>
      <c r="M223" s="131"/>
      <c r="N223" s="131"/>
      <c r="O223" s="131"/>
      <c r="P223" s="131">
        <v>5</v>
      </c>
      <c r="Q223" s="131">
        <v>2</v>
      </c>
      <c r="R223" s="134">
        <v>491</v>
      </c>
      <c r="S223" s="118">
        <v>43943</v>
      </c>
      <c r="T223" s="132">
        <v>6000000</v>
      </c>
      <c r="U223" s="132">
        <v>6000000</v>
      </c>
      <c r="V223" s="132">
        <v>8600000</v>
      </c>
      <c r="W223" s="136">
        <v>15400000</v>
      </c>
      <c r="X223" s="131"/>
      <c r="Y223" s="199"/>
    </row>
    <row r="224" spans="1:25" x14ac:dyDescent="0.25">
      <c r="A224" s="212">
        <v>214</v>
      </c>
      <c r="B224" s="196" t="s">
        <v>712</v>
      </c>
      <c r="C224" s="193">
        <v>235</v>
      </c>
      <c r="D224" s="142">
        <v>2020</v>
      </c>
      <c r="E224" s="131">
        <v>1373817</v>
      </c>
      <c r="F224" s="133" t="s">
        <v>98</v>
      </c>
      <c r="G224" s="133" t="s">
        <v>158</v>
      </c>
      <c r="H224" s="132">
        <v>513333</v>
      </c>
      <c r="I224" s="137">
        <v>20</v>
      </c>
      <c r="J224" s="133" t="s">
        <v>396</v>
      </c>
      <c r="K224" s="131"/>
      <c r="L224" s="131"/>
      <c r="M224" s="131"/>
      <c r="N224" s="131"/>
      <c r="O224" s="131"/>
      <c r="P224" s="131">
        <v>5</v>
      </c>
      <c r="Q224" s="131">
        <v>1</v>
      </c>
      <c r="R224" s="134">
        <v>336</v>
      </c>
      <c r="S224" s="118">
        <v>43934</v>
      </c>
      <c r="T224" s="132">
        <v>513333</v>
      </c>
      <c r="U224" s="132">
        <v>513333</v>
      </c>
      <c r="V224" s="132">
        <v>513333</v>
      </c>
      <c r="W224" s="136">
        <v>8286667</v>
      </c>
      <c r="X224" s="131"/>
      <c r="Y224" s="199"/>
    </row>
    <row r="225" spans="1:25" x14ac:dyDescent="0.25">
      <c r="A225" s="212">
        <v>215</v>
      </c>
      <c r="B225" s="196" t="s">
        <v>713</v>
      </c>
      <c r="C225" s="193">
        <v>235</v>
      </c>
      <c r="D225" s="142">
        <v>2020</v>
      </c>
      <c r="E225" s="131">
        <v>1373817</v>
      </c>
      <c r="F225" s="133" t="s">
        <v>98</v>
      </c>
      <c r="G225" s="133" t="s">
        <v>158</v>
      </c>
      <c r="H225" s="132">
        <v>2713333</v>
      </c>
      <c r="I225" s="137">
        <v>40</v>
      </c>
      <c r="J225" s="133" t="s">
        <v>396</v>
      </c>
      <c r="K225" s="131"/>
      <c r="L225" s="131"/>
      <c r="M225" s="131"/>
      <c r="N225" s="131"/>
      <c r="O225" s="131"/>
      <c r="P225" s="131">
        <v>5</v>
      </c>
      <c r="Q225" s="131">
        <v>2</v>
      </c>
      <c r="R225" s="134">
        <v>381</v>
      </c>
      <c r="S225" s="118">
        <v>43936</v>
      </c>
      <c r="T225" s="132">
        <v>2200000</v>
      </c>
      <c r="U225" s="132">
        <v>2200000</v>
      </c>
      <c r="V225" s="132">
        <v>2713333</v>
      </c>
      <c r="W225" s="136">
        <v>6086667</v>
      </c>
      <c r="X225" s="131"/>
      <c r="Y225" s="199"/>
    </row>
    <row r="226" spans="1:25" x14ac:dyDescent="0.25">
      <c r="A226" s="212">
        <v>216</v>
      </c>
      <c r="B226" s="196" t="s">
        <v>714</v>
      </c>
      <c r="C226" s="193">
        <v>235</v>
      </c>
      <c r="D226" s="142">
        <v>2020</v>
      </c>
      <c r="E226" s="131">
        <v>1374198</v>
      </c>
      <c r="F226" s="133" t="s">
        <v>98</v>
      </c>
      <c r="G226" s="133" t="s">
        <v>154</v>
      </c>
      <c r="H226" s="132">
        <v>2333333</v>
      </c>
      <c r="I226" s="137">
        <v>20</v>
      </c>
      <c r="J226" s="133" t="s">
        <v>396</v>
      </c>
      <c r="K226" s="131"/>
      <c r="L226" s="131"/>
      <c r="M226" s="131"/>
      <c r="N226" s="131"/>
      <c r="O226" s="131"/>
      <c r="P226" s="131">
        <v>5</v>
      </c>
      <c r="Q226" s="131">
        <v>1</v>
      </c>
      <c r="R226" s="134">
        <v>266</v>
      </c>
      <c r="S226" s="118">
        <v>43924</v>
      </c>
      <c r="T226" s="132">
        <v>2333333</v>
      </c>
      <c r="U226" s="132">
        <v>2333333</v>
      </c>
      <c r="V226" s="132">
        <v>2333333</v>
      </c>
      <c r="W226" s="136">
        <v>17666667</v>
      </c>
      <c r="X226" s="131"/>
      <c r="Y226" s="199"/>
    </row>
    <row r="227" spans="1:25" x14ac:dyDescent="0.25">
      <c r="A227" s="212">
        <v>217</v>
      </c>
      <c r="B227" s="196" t="s">
        <v>715</v>
      </c>
      <c r="C227" s="193">
        <v>235</v>
      </c>
      <c r="D227" s="142">
        <v>2020</v>
      </c>
      <c r="E227" s="131">
        <v>1374198</v>
      </c>
      <c r="F227" s="133" t="s">
        <v>98</v>
      </c>
      <c r="G227" s="133" t="s">
        <v>154</v>
      </c>
      <c r="H227" s="132">
        <v>7333333</v>
      </c>
      <c r="I227" s="137">
        <v>40</v>
      </c>
      <c r="J227" s="133" t="s">
        <v>396</v>
      </c>
      <c r="K227" s="131"/>
      <c r="L227" s="131"/>
      <c r="M227" s="131"/>
      <c r="N227" s="131"/>
      <c r="O227" s="131"/>
      <c r="P227" s="131">
        <v>5</v>
      </c>
      <c r="Q227" s="131">
        <v>2</v>
      </c>
      <c r="R227" s="134">
        <v>442</v>
      </c>
      <c r="S227" s="118">
        <v>43941</v>
      </c>
      <c r="T227" s="132">
        <v>5000000</v>
      </c>
      <c r="U227" s="132">
        <v>5000000</v>
      </c>
      <c r="V227" s="132">
        <v>7333333</v>
      </c>
      <c r="W227" s="136">
        <v>12666667</v>
      </c>
      <c r="X227" s="131"/>
      <c r="Y227" s="199"/>
    </row>
    <row r="228" spans="1:25" x14ac:dyDescent="0.25">
      <c r="A228" s="212">
        <v>218</v>
      </c>
      <c r="B228" s="196" t="s">
        <v>716</v>
      </c>
      <c r="C228" s="193">
        <v>235</v>
      </c>
      <c r="D228" s="142">
        <v>2020</v>
      </c>
      <c r="E228" s="131">
        <v>1374740</v>
      </c>
      <c r="F228" s="133" t="s">
        <v>98</v>
      </c>
      <c r="G228" s="133" t="s">
        <v>154</v>
      </c>
      <c r="H228" s="132">
        <v>4000000</v>
      </c>
      <c r="I228" s="141">
        <v>18.181818181818183</v>
      </c>
      <c r="J228" s="133" t="s">
        <v>396</v>
      </c>
      <c r="K228" s="131"/>
      <c r="L228" s="131"/>
      <c r="M228" s="131"/>
      <c r="N228" s="131"/>
      <c r="O228" s="131"/>
      <c r="P228" s="131">
        <v>5</v>
      </c>
      <c r="Q228" s="131">
        <v>1</v>
      </c>
      <c r="R228" s="134">
        <v>315</v>
      </c>
      <c r="S228" s="118">
        <v>43934</v>
      </c>
      <c r="T228" s="132">
        <v>4000000</v>
      </c>
      <c r="U228" s="132">
        <v>4000000</v>
      </c>
      <c r="V228" s="132">
        <v>4000000</v>
      </c>
      <c r="W228" s="136">
        <v>12000000</v>
      </c>
      <c r="X228" s="131"/>
      <c r="Y228" s="199"/>
    </row>
    <row r="229" spans="1:25" x14ac:dyDescent="0.25">
      <c r="A229" s="212">
        <v>219</v>
      </c>
      <c r="B229" s="196" t="s">
        <v>717</v>
      </c>
      <c r="C229" s="193">
        <v>235</v>
      </c>
      <c r="D229" s="142">
        <v>2020</v>
      </c>
      <c r="E229" s="131">
        <v>1375124</v>
      </c>
      <c r="F229" s="133" t="s">
        <v>98</v>
      </c>
      <c r="G229" s="133" t="s">
        <v>154</v>
      </c>
      <c r="H229" s="132">
        <v>13200000</v>
      </c>
      <c r="I229" s="137">
        <v>40</v>
      </c>
      <c r="J229" s="133" t="s">
        <v>396</v>
      </c>
      <c r="K229" s="131"/>
      <c r="L229" s="131"/>
      <c r="M229" s="131"/>
      <c r="N229" s="131"/>
      <c r="O229" s="131"/>
      <c r="P229" s="131">
        <v>5</v>
      </c>
      <c r="Q229" s="131">
        <v>2</v>
      </c>
      <c r="R229" s="134">
        <v>355</v>
      </c>
      <c r="S229" s="118">
        <v>43935</v>
      </c>
      <c r="T229" s="132">
        <v>9000000</v>
      </c>
      <c r="U229" s="132">
        <v>9000000</v>
      </c>
      <c r="V229" s="132">
        <v>13200000</v>
      </c>
      <c r="W229" s="136">
        <v>22800000</v>
      </c>
      <c r="X229" s="131"/>
      <c r="Y229" s="199"/>
    </row>
    <row r="230" spans="1:25" x14ac:dyDescent="0.25">
      <c r="A230" s="212">
        <v>220</v>
      </c>
      <c r="B230" s="196" t="s">
        <v>718</v>
      </c>
      <c r="C230" s="193">
        <v>235</v>
      </c>
      <c r="D230" s="142">
        <v>2020</v>
      </c>
      <c r="E230" s="131">
        <v>1375374</v>
      </c>
      <c r="F230" s="133" t="s">
        <v>98</v>
      </c>
      <c r="G230" s="133" t="s">
        <v>158</v>
      </c>
      <c r="H230" s="132">
        <v>2952383</v>
      </c>
      <c r="I230" s="137">
        <v>40</v>
      </c>
      <c r="J230" s="133" t="s">
        <v>396</v>
      </c>
      <c r="K230" s="131"/>
      <c r="L230" s="131"/>
      <c r="M230" s="131"/>
      <c r="N230" s="131"/>
      <c r="O230" s="131"/>
      <c r="P230" s="131">
        <v>11</v>
      </c>
      <c r="Q230" s="131">
        <v>2</v>
      </c>
      <c r="R230" s="134">
        <v>278</v>
      </c>
      <c r="S230" s="118">
        <v>43928</v>
      </c>
      <c r="T230" s="132">
        <v>1884500</v>
      </c>
      <c r="U230" s="132">
        <v>1884500</v>
      </c>
      <c r="V230" s="132">
        <v>2952383</v>
      </c>
      <c r="W230" s="136">
        <v>15892617</v>
      </c>
      <c r="X230" s="131"/>
      <c r="Y230" s="199"/>
    </row>
    <row r="231" spans="1:25" x14ac:dyDescent="0.25">
      <c r="A231" s="212">
        <v>221</v>
      </c>
      <c r="B231" s="196" t="s">
        <v>719</v>
      </c>
      <c r="C231" s="193">
        <v>235</v>
      </c>
      <c r="D231" s="142">
        <v>2020</v>
      </c>
      <c r="E231" s="131">
        <v>1375626</v>
      </c>
      <c r="F231" s="133" t="s">
        <v>98</v>
      </c>
      <c r="G231" s="133" t="s">
        <v>158</v>
      </c>
      <c r="H231" s="132">
        <v>3826667</v>
      </c>
      <c r="I231" s="137">
        <v>20</v>
      </c>
      <c r="J231" s="133" t="s">
        <v>396</v>
      </c>
      <c r="K231" s="131"/>
      <c r="L231" s="131"/>
      <c r="M231" s="131"/>
      <c r="N231" s="131"/>
      <c r="O231" s="131"/>
      <c r="P231" s="131">
        <v>5</v>
      </c>
      <c r="Q231" s="131">
        <v>2</v>
      </c>
      <c r="R231" s="134">
        <v>288</v>
      </c>
      <c r="S231" s="118">
        <v>43928</v>
      </c>
      <c r="T231" s="132">
        <v>2800000</v>
      </c>
      <c r="U231" s="132">
        <v>2800000</v>
      </c>
      <c r="V231" s="132">
        <v>3826667</v>
      </c>
      <c r="W231" s="136">
        <v>7373333</v>
      </c>
      <c r="X231" s="131"/>
      <c r="Y231" s="199"/>
    </row>
    <row r="232" spans="1:25" x14ac:dyDescent="0.25">
      <c r="A232" s="212">
        <v>222</v>
      </c>
      <c r="B232" s="196" t="s">
        <v>720</v>
      </c>
      <c r="C232" s="193">
        <v>235</v>
      </c>
      <c r="D232" s="142">
        <v>2020</v>
      </c>
      <c r="E232" s="131">
        <v>1377812</v>
      </c>
      <c r="F232" s="133" t="s">
        <v>98</v>
      </c>
      <c r="G232" s="133" t="s">
        <v>154</v>
      </c>
      <c r="H232" s="132">
        <v>6450000</v>
      </c>
      <c r="I232" s="137">
        <v>40</v>
      </c>
      <c r="J232" s="133" t="s">
        <v>396</v>
      </c>
      <c r="K232" s="131"/>
      <c r="L232" s="131"/>
      <c r="M232" s="131"/>
      <c r="N232" s="131"/>
      <c r="O232" s="131"/>
      <c r="P232" s="131">
        <v>5</v>
      </c>
      <c r="Q232" s="131">
        <v>2</v>
      </c>
      <c r="R232" s="134">
        <v>289</v>
      </c>
      <c r="S232" s="118">
        <v>43928</v>
      </c>
      <c r="T232" s="132">
        <v>4500000</v>
      </c>
      <c r="U232" s="132">
        <v>4500000</v>
      </c>
      <c r="V232" s="132">
        <v>6450000</v>
      </c>
      <c r="W232" s="136">
        <v>11550000</v>
      </c>
      <c r="X232" s="131"/>
      <c r="Y232" s="199"/>
    </row>
    <row r="233" spans="1:25" x14ac:dyDescent="0.25">
      <c r="A233" s="212">
        <v>223</v>
      </c>
      <c r="B233" s="196" t="s">
        <v>721</v>
      </c>
      <c r="C233" s="193">
        <v>235</v>
      </c>
      <c r="D233" s="142">
        <v>2020</v>
      </c>
      <c r="E233" s="131">
        <v>1378207</v>
      </c>
      <c r="F233" s="133" t="s">
        <v>98</v>
      </c>
      <c r="G233" s="133" t="s">
        <v>154</v>
      </c>
      <c r="H233" s="132">
        <v>4000000</v>
      </c>
      <c r="I233" s="137">
        <v>40</v>
      </c>
      <c r="J233" s="133" t="s">
        <v>396</v>
      </c>
      <c r="K233" s="131"/>
      <c r="L233" s="131"/>
      <c r="M233" s="131"/>
      <c r="N233" s="131"/>
      <c r="O233" s="131"/>
      <c r="P233" s="131">
        <v>5</v>
      </c>
      <c r="Q233" s="131">
        <v>1</v>
      </c>
      <c r="R233" s="134">
        <v>490</v>
      </c>
      <c r="S233" s="118">
        <v>43943</v>
      </c>
      <c r="T233" s="132">
        <v>4000000</v>
      </c>
      <c r="U233" s="132">
        <v>4000000</v>
      </c>
      <c r="V233" s="132">
        <v>4000000</v>
      </c>
      <c r="W233" s="136">
        <v>12000000</v>
      </c>
      <c r="X233" s="131"/>
      <c r="Y233" s="199"/>
    </row>
    <row r="234" spans="1:25" x14ac:dyDescent="0.25">
      <c r="A234" s="212">
        <v>224</v>
      </c>
      <c r="B234" s="196" t="s">
        <v>722</v>
      </c>
      <c r="C234" s="193">
        <v>235</v>
      </c>
      <c r="D234" s="142">
        <v>2020</v>
      </c>
      <c r="E234" s="131">
        <v>1379006</v>
      </c>
      <c r="F234" s="133" t="s">
        <v>98</v>
      </c>
      <c r="G234" s="133" t="s">
        <v>154</v>
      </c>
      <c r="H234" s="132">
        <v>9600000</v>
      </c>
      <c r="I234" s="137">
        <v>40</v>
      </c>
      <c r="J234" s="133" t="s">
        <v>396</v>
      </c>
      <c r="K234" s="131"/>
      <c r="L234" s="131"/>
      <c r="M234" s="131"/>
      <c r="N234" s="131"/>
      <c r="O234" s="131"/>
      <c r="P234" s="131">
        <v>5</v>
      </c>
      <c r="Q234" s="131">
        <v>2</v>
      </c>
      <c r="R234" s="134">
        <v>478</v>
      </c>
      <c r="S234" s="118">
        <v>43942</v>
      </c>
      <c r="T234" s="132">
        <v>8000000</v>
      </c>
      <c r="U234" s="132">
        <v>8000000</v>
      </c>
      <c r="V234" s="132">
        <v>9600000</v>
      </c>
      <c r="W234" s="136">
        <v>22400000</v>
      </c>
      <c r="X234" s="131"/>
      <c r="Y234" s="199"/>
    </row>
    <row r="235" spans="1:25" x14ac:dyDescent="0.25">
      <c r="A235" s="212">
        <v>225</v>
      </c>
      <c r="B235" s="196" t="s">
        <v>723</v>
      </c>
      <c r="C235" s="193">
        <v>235</v>
      </c>
      <c r="D235" s="142">
        <v>2020</v>
      </c>
      <c r="E235" s="131">
        <v>1379365</v>
      </c>
      <c r="F235" s="133" t="s">
        <v>98</v>
      </c>
      <c r="G235" s="133" t="s">
        <v>154</v>
      </c>
      <c r="H235" s="132">
        <v>8600000</v>
      </c>
      <c r="I235" s="137">
        <v>40</v>
      </c>
      <c r="J235" s="133" t="s">
        <v>396</v>
      </c>
      <c r="K235" s="131"/>
      <c r="L235" s="131"/>
      <c r="M235" s="131"/>
      <c r="N235" s="131"/>
      <c r="O235" s="131"/>
      <c r="P235" s="131">
        <v>5</v>
      </c>
      <c r="Q235" s="131">
        <v>2</v>
      </c>
      <c r="R235" s="134">
        <v>506</v>
      </c>
      <c r="S235" s="118">
        <v>43943</v>
      </c>
      <c r="T235" s="132">
        <v>6000000</v>
      </c>
      <c r="U235" s="132">
        <v>6000000</v>
      </c>
      <c r="V235" s="132">
        <v>8600000</v>
      </c>
      <c r="W235" s="136">
        <v>15400000</v>
      </c>
      <c r="X235" s="131"/>
      <c r="Y235" s="199"/>
    </row>
    <row r="236" spans="1:25" x14ac:dyDescent="0.25">
      <c r="A236" s="212">
        <v>226</v>
      </c>
      <c r="B236" s="196" t="s">
        <v>724</v>
      </c>
      <c r="C236" s="193">
        <v>235</v>
      </c>
      <c r="D236" s="142">
        <v>2020</v>
      </c>
      <c r="E236" s="131">
        <v>1383515</v>
      </c>
      <c r="F236" s="133" t="s">
        <v>98</v>
      </c>
      <c r="G236" s="133" t="s">
        <v>154</v>
      </c>
      <c r="H236" s="132">
        <v>5600000</v>
      </c>
      <c r="I236" s="137">
        <v>60</v>
      </c>
      <c r="J236" s="133" t="s">
        <v>396</v>
      </c>
      <c r="K236" s="131"/>
      <c r="L236" s="131"/>
      <c r="M236" s="131"/>
      <c r="N236" s="131"/>
      <c r="O236" s="131"/>
      <c r="P236" s="131">
        <v>5</v>
      </c>
      <c r="Q236" s="131">
        <v>2</v>
      </c>
      <c r="R236" s="134">
        <v>504</v>
      </c>
      <c r="S236" s="118">
        <v>43943</v>
      </c>
      <c r="T236" s="132">
        <v>4000000</v>
      </c>
      <c r="U236" s="132">
        <v>4000000</v>
      </c>
      <c r="V236" s="132">
        <v>5600000</v>
      </c>
      <c r="W236" s="136">
        <v>10400000</v>
      </c>
      <c r="X236" s="131"/>
      <c r="Y236" s="199"/>
    </row>
    <row r="237" spans="1:25" x14ac:dyDescent="0.25">
      <c r="A237" s="212">
        <v>227</v>
      </c>
      <c r="B237" s="196" t="s">
        <v>725</v>
      </c>
      <c r="C237" s="193">
        <v>235</v>
      </c>
      <c r="D237" s="142">
        <v>2020</v>
      </c>
      <c r="E237" s="131">
        <v>1384060</v>
      </c>
      <c r="F237" s="133" t="s">
        <v>98</v>
      </c>
      <c r="G237" s="133" t="s">
        <v>154</v>
      </c>
      <c r="H237" s="132">
        <v>4833333</v>
      </c>
      <c r="I237" s="137">
        <v>40</v>
      </c>
      <c r="J237" s="133" t="s">
        <v>396</v>
      </c>
      <c r="K237" s="131"/>
      <c r="L237" s="131"/>
      <c r="M237" s="131"/>
      <c r="N237" s="131"/>
      <c r="O237" s="131"/>
      <c r="P237" s="131">
        <v>5</v>
      </c>
      <c r="Q237" s="131">
        <v>2</v>
      </c>
      <c r="R237" s="134">
        <v>479</v>
      </c>
      <c r="S237" s="118">
        <v>43942</v>
      </c>
      <c r="T237" s="132">
        <v>2833333</v>
      </c>
      <c r="U237" s="132">
        <v>2833333</v>
      </c>
      <c r="V237" s="132">
        <v>4833333</v>
      </c>
      <c r="W237" s="136">
        <v>15166667</v>
      </c>
      <c r="X237" s="131"/>
      <c r="Y237" s="199"/>
    </row>
    <row r="238" spans="1:25" x14ac:dyDescent="0.25">
      <c r="A238" s="212">
        <v>228</v>
      </c>
      <c r="B238" s="196" t="s">
        <v>726</v>
      </c>
      <c r="C238" s="193">
        <v>235</v>
      </c>
      <c r="D238" s="142">
        <v>2020</v>
      </c>
      <c r="E238" s="131">
        <v>1384060</v>
      </c>
      <c r="F238" s="133" t="s">
        <v>98</v>
      </c>
      <c r="G238" s="133" t="s">
        <v>154</v>
      </c>
      <c r="H238" s="132">
        <v>7000000</v>
      </c>
      <c r="I238" s="137">
        <v>40</v>
      </c>
      <c r="J238" s="133" t="s">
        <v>396</v>
      </c>
      <c r="K238" s="131"/>
      <c r="L238" s="131"/>
      <c r="M238" s="131"/>
      <c r="N238" s="131"/>
      <c r="O238" s="131"/>
      <c r="P238" s="131">
        <v>5</v>
      </c>
      <c r="Q238" s="131">
        <v>3</v>
      </c>
      <c r="R238" s="134">
        <v>496</v>
      </c>
      <c r="S238" s="118">
        <v>43945</v>
      </c>
      <c r="T238" s="132">
        <v>2166667</v>
      </c>
      <c r="U238" s="132">
        <v>2166667</v>
      </c>
      <c r="V238" s="132">
        <v>7000000</v>
      </c>
      <c r="W238" s="136">
        <v>13000000</v>
      </c>
      <c r="X238" s="131"/>
      <c r="Y238" s="199"/>
    </row>
    <row r="239" spans="1:25" x14ac:dyDescent="0.25">
      <c r="A239" s="212">
        <v>229</v>
      </c>
      <c r="B239" s="196" t="s">
        <v>727</v>
      </c>
      <c r="C239" s="193">
        <v>235</v>
      </c>
      <c r="D239" s="142">
        <v>2020</v>
      </c>
      <c r="E239" s="131">
        <v>1384061</v>
      </c>
      <c r="F239" s="133" t="s">
        <v>98</v>
      </c>
      <c r="G239" s="133" t="s">
        <v>158</v>
      </c>
      <c r="H239" s="132">
        <v>2666667</v>
      </c>
      <c r="I239" s="141">
        <v>18.181818181818183</v>
      </c>
      <c r="J239" s="133" t="s">
        <v>396</v>
      </c>
      <c r="K239" s="131"/>
      <c r="L239" s="131"/>
      <c r="M239" s="131"/>
      <c r="N239" s="131"/>
      <c r="O239" s="131"/>
      <c r="P239" s="131">
        <v>5</v>
      </c>
      <c r="Q239" s="131">
        <v>2</v>
      </c>
      <c r="R239" s="134">
        <v>290</v>
      </c>
      <c r="S239" s="118">
        <v>43928</v>
      </c>
      <c r="T239" s="132">
        <v>2000000</v>
      </c>
      <c r="U239" s="132">
        <v>2000000</v>
      </c>
      <c r="V239" s="132">
        <v>2666667</v>
      </c>
      <c r="W239" s="136">
        <v>5333333</v>
      </c>
      <c r="X239" s="131"/>
      <c r="Y239" s="199"/>
    </row>
    <row r="240" spans="1:25" x14ac:dyDescent="0.25">
      <c r="A240" s="212">
        <v>230</v>
      </c>
      <c r="B240" s="196" t="s">
        <v>728</v>
      </c>
      <c r="C240" s="193">
        <v>235</v>
      </c>
      <c r="D240" s="142">
        <v>2020</v>
      </c>
      <c r="E240" s="131">
        <v>1384089</v>
      </c>
      <c r="F240" s="133" t="s">
        <v>98</v>
      </c>
      <c r="G240" s="133" t="s">
        <v>158</v>
      </c>
      <c r="H240" s="132">
        <v>2916667</v>
      </c>
      <c r="I240" s="141">
        <v>14.285714285714286</v>
      </c>
      <c r="J240" s="133" t="s">
        <v>396</v>
      </c>
      <c r="K240" s="131"/>
      <c r="L240" s="131"/>
      <c r="M240" s="131"/>
      <c r="N240" s="131"/>
      <c r="O240" s="131"/>
      <c r="P240" s="131">
        <v>5</v>
      </c>
      <c r="Q240" s="131">
        <v>2</v>
      </c>
      <c r="R240" s="134">
        <v>296</v>
      </c>
      <c r="S240" s="118">
        <v>43928</v>
      </c>
      <c r="T240" s="132">
        <v>2500000</v>
      </c>
      <c r="U240" s="132">
        <v>2500000</v>
      </c>
      <c r="V240" s="132">
        <v>2916667</v>
      </c>
      <c r="W240" s="136">
        <v>7083333</v>
      </c>
      <c r="X240" s="131"/>
      <c r="Y240" s="199"/>
    </row>
    <row r="241" spans="1:25" x14ac:dyDescent="0.25">
      <c r="A241" s="212">
        <v>231</v>
      </c>
      <c r="B241" s="196" t="s">
        <v>729</v>
      </c>
      <c r="C241" s="193">
        <v>235</v>
      </c>
      <c r="D241" s="142">
        <v>2020</v>
      </c>
      <c r="E241" s="131">
        <v>1384502</v>
      </c>
      <c r="F241" s="133" t="s">
        <v>98</v>
      </c>
      <c r="G241" s="133" t="s">
        <v>154</v>
      </c>
      <c r="H241" s="132">
        <v>5466667</v>
      </c>
      <c r="I241" s="137">
        <v>40</v>
      </c>
      <c r="J241" s="133" t="s">
        <v>396</v>
      </c>
      <c r="K241" s="131"/>
      <c r="L241" s="131"/>
      <c r="M241" s="131"/>
      <c r="N241" s="131"/>
      <c r="O241" s="131"/>
      <c r="P241" s="131">
        <v>11</v>
      </c>
      <c r="Q241" s="131">
        <v>2</v>
      </c>
      <c r="R241" s="134">
        <v>303</v>
      </c>
      <c r="S241" s="118">
        <v>43928</v>
      </c>
      <c r="T241" s="132">
        <v>4000000</v>
      </c>
      <c r="U241" s="132">
        <v>4000000</v>
      </c>
      <c r="V241" s="132">
        <v>5466667</v>
      </c>
      <c r="W241" s="136">
        <v>34533333</v>
      </c>
      <c r="X241" s="131"/>
      <c r="Y241" s="199"/>
    </row>
    <row r="242" spans="1:25" x14ac:dyDescent="0.25">
      <c r="A242" s="212">
        <v>232</v>
      </c>
      <c r="B242" s="196" t="s">
        <v>730</v>
      </c>
      <c r="C242" s="193">
        <v>235</v>
      </c>
      <c r="D242" s="142">
        <v>2020</v>
      </c>
      <c r="E242" s="131">
        <v>1384610</v>
      </c>
      <c r="F242" s="133" t="s">
        <v>98</v>
      </c>
      <c r="G242" s="133" t="s">
        <v>170</v>
      </c>
      <c r="H242" s="132">
        <v>8666667</v>
      </c>
      <c r="I242" s="137">
        <v>40</v>
      </c>
      <c r="J242" s="133" t="s">
        <v>396</v>
      </c>
      <c r="K242" s="131"/>
      <c r="L242" s="131"/>
      <c r="M242" s="131"/>
      <c r="N242" s="131"/>
      <c r="O242" s="131"/>
      <c r="P242" s="131">
        <v>7</v>
      </c>
      <c r="Q242" s="131">
        <v>1</v>
      </c>
      <c r="R242" s="134">
        <v>431</v>
      </c>
      <c r="S242" s="118">
        <v>43938</v>
      </c>
      <c r="T242" s="132">
        <v>8666667</v>
      </c>
      <c r="U242" s="132">
        <v>8666667</v>
      </c>
      <c r="V242" s="132">
        <v>8666667</v>
      </c>
      <c r="W242" s="136">
        <v>51333333</v>
      </c>
      <c r="X242" s="131"/>
      <c r="Y242" s="199"/>
    </row>
    <row r="243" spans="1:25" x14ac:dyDescent="0.25">
      <c r="A243" s="212">
        <v>233</v>
      </c>
      <c r="B243" s="196" t="s">
        <v>731</v>
      </c>
      <c r="C243" s="193">
        <v>235</v>
      </c>
      <c r="D243" s="142">
        <v>2020</v>
      </c>
      <c r="E243" s="131">
        <v>1385330</v>
      </c>
      <c r="F243" s="133" t="s">
        <v>98</v>
      </c>
      <c r="G243" s="133" t="s">
        <v>154</v>
      </c>
      <c r="H243" s="132">
        <v>8000000</v>
      </c>
      <c r="I243" s="137">
        <v>20</v>
      </c>
      <c r="J243" s="133" t="s">
        <v>396</v>
      </c>
      <c r="K243" s="131"/>
      <c r="L243" s="131"/>
      <c r="M243" s="131"/>
      <c r="N243" s="131"/>
      <c r="O243" s="131"/>
      <c r="P243" s="131">
        <v>5</v>
      </c>
      <c r="Q243" s="131">
        <v>2</v>
      </c>
      <c r="R243" s="134">
        <v>485</v>
      </c>
      <c r="S243" s="118">
        <v>43943</v>
      </c>
      <c r="T243" s="132">
        <v>6000000</v>
      </c>
      <c r="U243" s="132">
        <v>6000000</v>
      </c>
      <c r="V243" s="132">
        <v>8000000</v>
      </c>
      <c r="W243" s="136">
        <v>16000000</v>
      </c>
      <c r="X243" s="131"/>
      <c r="Y243" s="199"/>
    </row>
    <row r="244" spans="1:25" x14ac:dyDescent="0.25">
      <c r="A244" s="212">
        <v>234</v>
      </c>
      <c r="B244" s="196" t="s">
        <v>732</v>
      </c>
      <c r="C244" s="193">
        <v>235</v>
      </c>
      <c r="D244" s="142">
        <v>2020</v>
      </c>
      <c r="E244" s="131">
        <v>1385554</v>
      </c>
      <c r="F244" s="133" t="s">
        <v>98</v>
      </c>
      <c r="G244" s="133" t="s">
        <v>154</v>
      </c>
      <c r="H244" s="132">
        <v>12000000</v>
      </c>
      <c r="I244" s="137">
        <v>40</v>
      </c>
      <c r="J244" s="133" t="s">
        <v>396</v>
      </c>
      <c r="K244" s="131"/>
      <c r="L244" s="131"/>
      <c r="M244" s="131"/>
      <c r="N244" s="131"/>
      <c r="O244" s="131"/>
      <c r="P244" s="131">
        <v>5</v>
      </c>
      <c r="Q244" s="131">
        <v>2</v>
      </c>
      <c r="R244" s="134">
        <v>384</v>
      </c>
      <c r="S244" s="118">
        <v>43936</v>
      </c>
      <c r="T244" s="132">
        <v>9000000</v>
      </c>
      <c r="U244" s="132">
        <v>9000000</v>
      </c>
      <c r="V244" s="132">
        <v>12000000</v>
      </c>
      <c r="W244" s="136">
        <v>24000000</v>
      </c>
      <c r="X244" s="131"/>
      <c r="Y244" s="199"/>
    </row>
    <row r="245" spans="1:25" x14ac:dyDescent="0.25">
      <c r="A245" s="212">
        <v>235</v>
      </c>
      <c r="B245" s="196" t="s">
        <v>733</v>
      </c>
      <c r="C245" s="193">
        <v>235</v>
      </c>
      <c r="D245" s="142">
        <v>2020</v>
      </c>
      <c r="E245" s="131">
        <v>1387088</v>
      </c>
      <c r="F245" s="133" t="s">
        <v>98</v>
      </c>
      <c r="G245" s="133" t="s">
        <v>154</v>
      </c>
      <c r="H245" s="132">
        <v>4000000</v>
      </c>
      <c r="I245" s="137">
        <v>20</v>
      </c>
      <c r="J245" s="133" t="s">
        <v>396</v>
      </c>
      <c r="K245" s="131"/>
      <c r="L245" s="131"/>
      <c r="M245" s="131"/>
      <c r="N245" s="131"/>
      <c r="O245" s="131"/>
      <c r="P245" s="131">
        <v>5</v>
      </c>
      <c r="Q245" s="131">
        <v>1</v>
      </c>
      <c r="R245" s="134">
        <v>480</v>
      </c>
      <c r="S245" s="118">
        <v>43942</v>
      </c>
      <c r="T245" s="132">
        <v>4000000</v>
      </c>
      <c r="U245" s="132">
        <v>4000000</v>
      </c>
      <c r="V245" s="132">
        <v>4000000</v>
      </c>
      <c r="W245" s="136">
        <v>12000000</v>
      </c>
      <c r="X245" s="131"/>
      <c r="Y245" s="199"/>
    </row>
    <row r="246" spans="1:25" x14ac:dyDescent="0.25">
      <c r="A246" s="212">
        <v>236</v>
      </c>
      <c r="B246" s="196" t="s">
        <v>734</v>
      </c>
      <c r="C246" s="193">
        <v>235</v>
      </c>
      <c r="D246" s="142">
        <v>2020</v>
      </c>
      <c r="E246" s="131">
        <v>1387646</v>
      </c>
      <c r="F246" s="133" t="s">
        <v>98</v>
      </c>
      <c r="G246" s="133" t="s">
        <v>154</v>
      </c>
      <c r="H246" s="132">
        <v>6166667</v>
      </c>
      <c r="I246" s="137">
        <v>40</v>
      </c>
      <c r="J246" s="133" t="s">
        <v>396</v>
      </c>
      <c r="K246" s="131"/>
      <c r="L246" s="131"/>
      <c r="M246" s="131"/>
      <c r="N246" s="131"/>
      <c r="O246" s="131"/>
      <c r="P246" s="131">
        <v>5</v>
      </c>
      <c r="Q246" s="131">
        <v>2</v>
      </c>
      <c r="R246" s="134">
        <v>295</v>
      </c>
      <c r="S246" s="118">
        <v>43928</v>
      </c>
      <c r="T246" s="132">
        <v>5000000</v>
      </c>
      <c r="U246" s="132">
        <v>5000000</v>
      </c>
      <c r="V246" s="132">
        <v>6166667</v>
      </c>
      <c r="W246" s="136">
        <v>13833333</v>
      </c>
      <c r="X246" s="131"/>
      <c r="Y246" s="199"/>
    </row>
    <row r="247" spans="1:25" x14ac:dyDescent="0.25">
      <c r="A247" s="212">
        <v>237</v>
      </c>
      <c r="B247" s="196" t="s">
        <v>735</v>
      </c>
      <c r="C247" s="193">
        <v>235</v>
      </c>
      <c r="D247" s="142">
        <v>2020</v>
      </c>
      <c r="E247" s="131">
        <v>1388253</v>
      </c>
      <c r="F247" s="133" t="s">
        <v>98</v>
      </c>
      <c r="G247" s="133" t="s">
        <v>154</v>
      </c>
      <c r="H247" s="132">
        <v>6000000</v>
      </c>
      <c r="I247" s="137">
        <v>40</v>
      </c>
      <c r="J247" s="133" t="s">
        <v>396</v>
      </c>
      <c r="K247" s="131"/>
      <c r="L247" s="131"/>
      <c r="M247" s="131"/>
      <c r="N247" s="131"/>
      <c r="O247" s="131"/>
      <c r="P247" s="131">
        <v>5</v>
      </c>
      <c r="Q247" s="131">
        <v>1</v>
      </c>
      <c r="R247" s="134">
        <v>362</v>
      </c>
      <c r="S247" s="118">
        <v>43935</v>
      </c>
      <c r="T247" s="132">
        <v>6000000</v>
      </c>
      <c r="U247" s="132">
        <v>6000000</v>
      </c>
      <c r="V247" s="132">
        <v>6000000</v>
      </c>
      <c r="W247" s="136">
        <v>18000000</v>
      </c>
      <c r="X247" s="131"/>
      <c r="Y247" s="199"/>
    </row>
    <row r="248" spans="1:25" x14ac:dyDescent="0.25">
      <c r="A248" s="212">
        <v>238</v>
      </c>
      <c r="B248" s="196" t="s">
        <v>736</v>
      </c>
      <c r="C248" s="193">
        <v>235</v>
      </c>
      <c r="D248" s="142">
        <v>2020</v>
      </c>
      <c r="E248" s="131">
        <v>1389089</v>
      </c>
      <c r="F248" s="133" t="s">
        <v>98</v>
      </c>
      <c r="G248" s="133" t="s">
        <v>154</v>
      </c>
      <c r="H248" s="132">
        <v>10080000</v>
      </c>
      <c r="I248" s="137">
        <v>40</v>
      </c>
      <c r="J248" s="133" t="s">
        <v>396</v>
      </c>
      <c r="K248" s="131"/>
      <c r="L248" s="131"/>
      <c r="M248" s="131"/>
      <c r="N248" s="131"/>
      <c r="O248" s="131"/>
      <c r="P248" s="131">
        <v>5</v>
      </c>
      <c r="Q248" s="131">
        <v>2</v>
      </c>
      <c r="R248" s="134">
        <v>397</v>
      </c>
      <c r="S248" s="118">
        <v>43937</v>
      </c>
      <c r="T248" s="132">
        <v>7200000</v>
      </c>
      <c r="U248" s="132">
        <v>7200000</v>
      </c>
      <c r="V248" s="132">
        <v>10080000</v>
      </c>
      <c r="W248" s="136">
        <v>18720000</v>
      </c>
      <c r="X248" s="131"/>
      <c r="Y248" s="199"/>
    </row>
    <row r="249" spans="1:25" x14ac:dyDescent="0.25">
      <c r="A249" s="212">
        <v>239</v>
      </c>
      <c r="B249" s="196" t="s">
        <v>737</v>
      </c>
      <c r="C249" s="193">
        <v>235</v>
      </c>
      <c r="D249" s="142">
        <v>2020</v>
      </c>
      <c r="E249" s="131">
        <v>1389430</v>
      </c>
      <c r="F249" s="133" t="s">
        <v>98</v>
      </c>
      <c r="G249" s="133" t="s">
        <v>154</v>
      </c>
      <c r="H249" s="132">
        <v>9840000</v>
      </c>
      <c r="I249" s="137">
        <v>40</v>
      </c>
      <c r="J249" s="133" t="s">
        <v>396</v>
      </c>
      <c r="K249" s="131"/>
      <c r="L249" s="131"/>
      <c r="M249" s="131"/>
      <c r="N249" s="131"/>
      <c r="O249" s="131"/>
      <c r="P249" s="131">
        <v>5</v>
      </c>
      <c r="Q249" s="131">
        <v>2</v>
      </c>
      <c r="R249" s="134">
        <v>320</v>
      </c>
      <c r="S249" s="118">
        <v>43935</v>
      </c>
      <c r="T249" s="132">
        <v>7200000</v>
      </c>
      <c r="U249" s="132">
        <v>7200000</v>
      </c>
      <c r="V249" s="132">
        <v>9840000</v>
      </c>
      <c r="W249" s="136">
        <v>18960000</v>
      </c>
      <c r="X249" s="131"/>
      <c r="Y249" s="199"/>
    </row>
    <row r="250" spans="1:25" x14ac:dyDescent="0.25">
      <c r="A250" s="212">
        <v>240</v>
      </c>
      <c r="B250" s="196" t="s">
        <v>738</v>
      </c>
      <c r="C250" s="193">
        <v>235</v>
      </c>
      <c r="D250" s="142">
        <v>2020</v>
      </c>
      <c r="E250" s="131">
        <v>1390926</v>
      </c>
      <c r="F250" s="133" t="s">
        <v>98</v>
      </c>
      <c r="G250" s="133" t="s">
        <v>154</v>
      </c>
      <c r="H250" s="132">
        <v>7400000</v>
      </c>
      <c r="I250" s="137">
        <v>40</v>
      </c>
      <c r="J250" s="133" t="s">
        <v>396</v>
      </c>
      <c r="K250" s="131"/>
      <c r="L250" s="131"/>
      <c r="M250" s="131"/>
      <c r="N250" s="131"/>
      <c r="O250" s="131"/>
      <c r="P250" s="131">
        <v>5</v>
      </c>
      <c r="Q250" s="131">
        <v>2</v>
      </c>
      <c r="R250" s="134">
        <v>385</v>
      </c>
      <c r="S250" s="118">
        <v>43936</v>
      </c>
      <c r="T250" s="132">
        <v>6000000</v>
      </c>
      <c r="U250" s="132">
        <v>6000000</v>
      </c>
      <c r="V250" s="132">
        <v>7400000</v>
      </c>
      <c r="W250" s="136">
        <v>16600000</v>
      </c>
      <c r="X250" s="131"/>
      <c r="Y250" s="199"/>
    </row>
    <row r="251" spans="1:25" x14ac:dyDescent="0.25">
      <c r="A251" s="212">
        <v>241</v>
      </c>
      <c r="B251" s="196" t="s">
        <v>739</v>
      </c>
      <c r="C251" s="193">
        <v>235</v>
      </c>
      <c r="D251" s="142">
        <v>2020</v>
      </c>
      <c r="E251" s="131">
        <v>1391176</v>
      </c>
      <c r="F251" s="133" t="s">
        <v>98</v>
      </c>
      <c r="G251" s="133" t="s">
        <v>154</v>
      </c>
      <c r="H251" s="132">
        <v>9333333</v>
      </c>
      <c r="I251" s="137">
        <v>20</v>
      </c>
      <c r="J251" s="133" t="s">
        <v>396</v>
      </c>
      <c r="K251" s="131"/>
      <c r="L251" s="131"/>
      <c r="M251" s="131"/>
      <c r="N251" s="131"/>
      <c r="O251" s="131"/>
      <c r="P251" s="131">
        <v>5</v>
      </c>
      <c r="Q251" s="131">
        <v>2</v>
      </c>
      <c r="R251" s="134">
        <v>436</v>
      </c>
      <c r="S251" s="118">
        <v>43938</v>
      </c>
      <c r="T251" s="132">
        <v>7000000</v>
      </c>
      <c r="U251" s="132">
        <v>7000000</v>
      </c>
      <c r="V251" s="132">
        <v>9333333</v>
      </c>
      <c r="W251" s="136">
        <v>18666667</v>
      </c>
      <c r="X251" s="131"/>
      <c r="Y251" s="199"/>
    </row>
    <row r="252" spans="1:25" x14ac:dyDescent="0.25">
      <c r="A252" s="212">
        <v>242</v>
      </c>
      <c r="B252" s="196" t="s">
        <v>740</v>
      </c>
      <c r="C252" s="193">
        <v>235</v>
      </c>
      <c r="D252" s="142">
        <v>2020</v>
      </c>
      <c r="E252" s="131">
        <v>1391298</v>
      </c>
      <c r="F252" s="133" t="s">
        <v>98</v>
      </c>
      <c r="G252" s="133" t="s">
        <v>154</v>
      </c>
      <c r="H252" s="132">
        <v>6166667</v>
      </c>
      <c r="I252" s="137">
        <v>20</v>
      </c>
      <c r="J252" s="133" t="s">
        <v>396</v>
      </c>
      <c r="K252" s="131"/>
      <c r="L252" s="131"/>
      <c r="M252" s="131"/>
      <c r="N252" s="131"/>
      <c r="O252" s="131"/>
      <c r="P252" s="131">
        <v>5</v>
      </c>
      <c r="Q252" s="131">
        <v>2</v>
      </c>
      <c r="R252" s="134">
        <v>526</v>
      </c>
      <c r="S252" s="118">
        <v>43944</v>
      </c>
      <c r="T252" s="132">
        <v>5000000</v>
      </c>
      <c r="U252" s="132">
        <v>5000000</v>
      </c>
      <c r="V252" s="132">
        <v>6166667</v>
      </c>
      <c r="W252" s="136">
        <v>13833333</v>
      </c>
      <c r="X252" s="131"/>
      <c r="Y252" s="199"/>
    </row>
    <row r="253" spans="1:25" x14ac:dyDescent="0.25">
      <c r="A253" s="212">
        <v>243</v>
      </c>
      <c r="B253" s="196" t="s">
        <v>741</v>
      </c>
      <c r="C253" s="193">
        <v>235</v>
      </c>
      <c r="D253" s="142">
        <v>2020</v>
      </c>
      <c r="E253" s="131">
        <v>1391703</v>
      </c>
      <c r="F253" s="133" t="s">
        <v>98</v>
      </c>
      <c r="G253" s="133" t="s">
        <v>154</v>
      </c>
      <c r="H253" s="132">
        <v>5133333</v>
      </c>
      <c r="I253" s="137">
        <v>40</v>
      </c>
      <c r="J253" s="133" t="s">
        <v>396</v>
      </c>
      <c r="K253" s="131"/>
      <c r="L253" s="131"/>
      <c r="M253" s="131"/>
      <c r="N253" s="131"/>
      <c r="O253" s="131"/>
      <c r="P253" s="131">
        <v>5</v>
      </c>
      <c r="Q253" s="131">
        <v>1</v>
      </c>
      <c r="R253" s="134">
        <v>374</v>
      </c>
      <c r="S253" s="118">
        <v>43936</v>
      </c>
      <c r="T253" s="132">
        <v>5133333</v>
      </c>
      <c r="U253" s="132">
        <v>5133333</v>
      </c>
      <c r="V253" s="132">
        <v>5133333</v>
      </c>
      <c r="W253" s="136">
        <v>22866667</v>
      </c>
      <c r="X253" s="131"/>
      <c r="Y253" s="199"/>
    </row>
    <row r="254" spans="1:25" x14ac:dyDescent="0.25">
      <c r="A254" s="212">
        <v>244</v>
      </c>
      <c r="B254" s="196" t="s">
        <v>742</v>
      </c>
      <c r="C254" s="193">
        <v>235</v>
      </c>
      <c r="D254" s="142">
        <v>2020</v>
      </c>
      <c r="E254" s="131">
        <v>1392402</v>
      </c>
      <c r="F254" s="133" t="s">
        <v>98</v>
      </c>
      <c r="G254" s="133" t="s">
        <v>154</v>
      </c>
      <c r="H254" s="132">
        <v>1866667</v>
      </c>
      <c r="I254" s="137">
        <v>20</v>
      </c>
      <c r="J254" s="133" t="s">
        <v>396</v>
      </c>
      <c r="K254" s="131"/>
      <c r="L254" s="131"/>
      <c r="M254" s="131"/>
      <c r="N254" s="131"/>
      <c r="O254" s="131"/>
      <c r="P254" s="131">
        <v>5</v>
      </c>
      <c r="Q254" s="131">
        <v>1</v>
      </c>
      <c r="R254" s="134">
        <v>230</v>
      </c>
      <c r="S254" s="118">
        <v>43924</v>
      </c>
      <c r="T254" s="132">
        <v>1866667</v>
      </c>
      <c r="U254" s="132">
        <v>1866667</v>
      </c>
      <c r="V254" s="132">
        <v>1866667</v>
      </c>
      <c r="W254" s="136">
        <v>30133333</v>
      </c>
      <c r="X254" s="131"/>
      <c r="Y254" s="199"/>
    </row>
    <row r="255" spans="1:25" x14ac:dyDescent="0.25">
      <c r="A255" s="212">
        <v>245</v>
      </c>
      <c r="B255" s="196" t="s">
        <v>743</v>
      </c>
      <c r="C255" s="193">
        <v>235</v>
      </c>
      <c r="D255" s="142">
        <v>2020</v>
      </c>
      <c r="E255" s="131">
        <v>1392402</v>
      </c>
      <c r="F255" s="133" t="s">
        <v>98</v>
      </c>
      <c r="G255" s="133" t="s">
        <v>154</v>
      </c>
      <c r="H255" s="132">
        <v>9866667</v>
      </c>
      <c r="I255" s="137">
        <v>20</v>
      </c>
      <c r="J255" s="133" t="s">
        <v>396</v>
      </c>
      <c r="K255" s="131"/>
      <c r="L255" s="131"/>
      <c r="M255" s="131"/>
      <c r="N255" s="131"/>
      <c r="O255" s="131"/>
      <c r="P255" s="131">
        <v>5</v>
      </c>
      <c r="Q255" s="131">
        <v>2</v>
      </c>
      <c r="R255" s="134">
        <v>481</v>
      </c>
      <c r="S255" s="118">
        <v>43942</v>
      </c>
      <c r="T255" s="132">
        <v>8000000</v>
      </c>
      <c r="U255" s="132">
        <v>8000000</v>
      </c>
      <c r="V255" s="132">
        <v>9866667</v>
      </c>
      <c r="W255" s="136">
        <v>22133333</v>
      </c>
      <c r="X255" s="131"/>
      <c r="Y255" s="199"/>
    </row>
    <row r="256" spans="1:25" x14ac:dyDescent="0.25">
      <c r="A256" s="212">
        <v>246</v>
      </c>
      <c r="B256" s="196" t="s">
        <v>744</v>
      </c>
      <c r="C256" s="193">
        <v>235</v>
      </c>
      <c r="D256" s="142">
        <v>2020</v>
      </c>
      <c r="E256" s="131">
        <v>1392682</v>
      </c>
      <c r="F256" s="133" t="s">
        <v>98</v>
      </c>
      <c r="G256" s="133" t="s">
        <v>154</v>
      </c>
      <c r="H256" s="132">
        <v>8000000</v>
      </c>
      <c r="I256" s="137">
        <v>40</v>
      </c>
      <c r="J256" s="133" t="s">
        <v>396</v>
      </c>
      <c r="K256" s="131"/>
      <c r="L256" s="131"/>
      <c r="M256" s="131"/>
      <c r="N256" s="131"/>
      <c r="O256" s="131"/>
      <c r="P256" s="131">
        <v>5</v>
      </c>
      <c r="Q256" s="131">
        <v>1</v>
      </c>
      <c r="R256" s="134">
        <v>529</v>
      </c>
      <c r="S256" s="118">
        <v>43944</v>
      </c>
      <c r="T256" s="132">
        <v>8000000</v>
      </c>
      <c r="U256" s="132">
        <v>8000000</v>
      </c>
      <c r="V256" s="132">
        <v>8000000</v>
      </c>
      <c r="W256" s="136">
        <v>24000000</v>
      </c>
      <c r="X256" s="131"/>
      <c r="Y256" s="199"/>
    </row>
    <row r="257" spans="1:25" x14ac:dyDescent="0.25">
      <c r="A257" s="212">
        <v>247</v>
      </c>
      <c r="B257" s="196" t="s">
        <v>745</v>
      </c>
      <c r="C257" s="193">
        <v>235</v>
      </c>
      <c r="D257" s="142">
        <v>2020</v>
      </c>
      <c r="E257" s="131">
        <v>1393111</v>
      </c>
      <c r="F257" s="133" t="s">
        <v>98</v>
      </c>
      <c r="G257" s="133" t="s">
        <v>154</v>
      </c>
      <c r="H257" s="132">
        <v>1166667</v>
      </c>
      <c r="I257" s="137">
        <v>40</v>
      </c>
      <c r="J257" s="133" t="s">
        <v>396</v>
      </c>
      <c r="K257" s="131"/>
      <c r="L257" s="131"/>
      <c r="M257" s="131"/>
      <c r="N257" s="131"/>
      <c r="O257" s="131"/>
      <c r="P257" s="131">
        <v>5</v>
      </c>
      <c r="Q257" s="131">
        <v>1</v>
      </c>
      <c r="R257" s="134">
        <v>522</v>
      </c>
      <c r="S257" s="118">
        <v>43944</v>
      </c>
      <c r="T257" s="132">
        <v>1166667</v>
      </c>
      <c r="U257" s="132">
        <v>1166667</v>
      </c>
      <c r="V257" s="132">
        <v>1166667</v>
      </c>
      <c r="W257" s="136">
        <v>18833333</v>
      </c>
      <c r="X257" s="131"/>
      <c r="Y257" s="199"/>
    </row>
    <row r="258" spans="1:25" x14ac:dyDescent="0.25">
      <c r="A258" s="212">
        <v>248</v>
      </c>
      <c r="B258" s="196" t="s">
        <v>746</v>
      </c>
      <c r="C258" s="193">
        <v>235</v>
      </c>
      <c r="D258" s="142">
        <v>2020</v>
      </c>
      <c r="E258" s="131">
        <v>1393111</v>
      </c>
      <c r="F258" s="133" t="s">
        <v>98</v>
      </c>
      <c r="G258" s="133" t="s">
        <v>154</v>
      </c>
      <c r="H258" s="132">
        <v>6166667</v>
      </c>
      <c r="I258" s="141">
        <v>14.285714285714286</v>
      </c>
      <c r="J258" s="133" t="s">
        <v>396</v>
      </c>
      <c r="K258" s="131"/>
      <c r="L258" s="131"/>
      <c r="M258" s="131"/>
      <c r="N258" s="131"/>
      <c r="O258" s="131"/>
      <c r="P258" s="131">
        <v>5</v>
      </c>
      <c r="Q258" s="131">
        <v>2</v>
      </c>
      <c r="R258" s="134">
        <v>536</v>
      </c>
      <c r="S258" s="118">
        <v>43945</v>
      </c>
      <c r="T258" s="132">
        <v>5000000</v>
      </c>
      <c r="U258" s="132">
        <v>5000000</v>
      </c>
      <c r="V258" s="132">
        <v>6166667</v>
      </c>
      <c r="W258" s="136">
        <v>13833333</v>
      </c>
      <c r="X258" s="131"/>
      <c r="Y258" s="199"/>
    </row>
    <row r="259" spans="1:25" x14ac:dyDescent="0.25">
      <c r="A259" s="212">
        <v>249</v>
      </c>
      <c r="B259" s="196" t="s">
        <v>747</v>
      </c>
      <c r="C259" s="193">
        <v>235</v>
      </c>
      <c r="D259" s="142">
        <v>2020</v>
      </c>
      <c r="E259" s="131">
        <v>1395784</v>
      </c>
      <c r="F259" s="133" t="s">
        <v>98</v>
      </c>
      <c r="G259" s="133" t="s">
        <v>154</v>
      </c>
      <c r="H259" s="132">
        <v>6166667</v>
      </c>
      <c r="I259" s="137">
        <v>20</v>
      </c>
      <c r="J259" s="133" t="s">
        <v>396</v>
      </c>
      <c r="K259" s="131"/>
      <c r="L259" s="131"/>
      <c r="M259" s="131"/>
      <c r="N259" s="131"/>
      <c r="O259" s="131"/>
      <c r="P259" s="131">
        <v>5</v>
      </c>
      <c r="Q259" s="131">
        <v>2</v>
      </c>
      <c r="R259" s="134">
        <v>363</v>
      </c>
      <c r="S259" s="118">
        <v>43935</v>
      </c>
      <c r="T259" s="132">
        <v>5000000</v>
      </c>
      <c r="U259" s="132">
        <v>5000000</v>
      </c>
      <c r="V259" s="132">
        <v>6166667</v>
      </c>
      <c r="W259" s="136">
        <v>13833333</v>
      </c>
      <c r="X259" s="131"/>
      <c r="Y259" s="199"/>
    </row>
    <row r="260" spans="1:25" x14ac:dyDescent="0.25">
      <c r="A260" s="212">
        <v>250</v>
      </c>
      <c r="B260" s="196" t="s">
        <v>748</v>
      </c>
      <c r="C260" s="193">
        <v>235</v>
      </c>
      <c r="D260" s="142">
        <v>2020</v>
      </c>
      <c r="E260" s="131">
        <v>1395894</v>
      </c>
      <c r="F260" s="133" t="s">
        <v>98</v>
      </c>
      <c r="G260" s="133" t="s">
        <v>154</v>
      </c>
      <c r="H260" s="132">
        <v>5866667</v>
      </c>
      <c r="I260" s="137">
        <v>40</v>
      </c>
      <c r="J260" s="133" t="s">
        <v>396</v>
      </c>
      <c r="K260" s="131"/>
      <c r="L260" s="131"/>
      <c r="M260" s="131"/>
      <c r="N260" s="131"/>
      <c r="O260" s="131"/>
      <c r="P260" s="131">
        <v>7</v>
      </c>
      <c r="Q260" s="131">
        <v>1</v>
      </c>
      <c r="R260" s="134">
        <v>342</v>
      </c>
      <c r="S260" s="118">
        <v>43934</v>
      </c>
      <c r="T260" s="132">
        <v>5866667</v>
      </c>
      <c r="U260" s="132">
        <v>5866667</v>
      </c>
      <c r="V260" s="132">
        <v>5866667</v>
      </c>
      <c r="W260" s="136">
        <v>42133333</v>
      </c>
      <c r="X260" s="131"/>
      <c r="Y260" s="199"/>
    </row>
    <row r="261" spans="1:25" x14ac:dyDescent="0.25">
      <c r="A261" s="212">
        <v>251</v>
      </c>
      <c r="B261" s="196" t="s">
        <v>749</v>
      </c>
      <c r="C261" s="193">
        <v>235</v>
      </c>
      <c r="D261" s="142">
        <v>2020</v>
      </c>
      <c r="E261" s="131">
        <v>1397451</v>
      </c>
      <c r="F261" s="133" t="s">
        <v>98</v>
      </c>
      <c r="G261" s="133" t="s">
        <v>154</v>
      </c>
      <c r="H261" s="132">
        <v>9866667</v>
      </c>
      <c r="I261" s="137">
        <v>20</v>
      </c>
      <c r="J261" s="133" t="s">
        <v>396</v>
      </c>
      <c r="K261" s="131"/>
      <c r="L261" s="131"/>
      <c r="M261" s="131"/>
      <c r="N261" s="131"/>
      <c r="O261" s="131"/>
      <c r="P261" s="131">
        <v>10</v>
      </c>
      <c r="Q261" s="131">
        <v>2</v>
      </c>
      <c r="R261" s="134">
        <v>459</v>
      </c>
      <c r="S261" s="118">
        <v>43942</v>
      </c>
      <c r="T261" s="132">
        <v>8000000</v>
      </c>
      <c r="U261" s="132">
        <v>8000000</v>
      </c>
      <c r="V261" s="132">
        <v>9866667</v>
      </c>
      <c r="W261" s="136">
        <v>62133333</v>
      </c>
      <c r="X261" s="131"/>
      <c r="Y261" s="199"/>
    </row>
    <row r="262" spans="1:25" x14ac:dyDescent="0.25">
      <c r="A262" s="212">
        <v>252</v>
      </c>
      <c r="B262" s="196" t="s">
        <v>750</v>
      </c>
      <c r="C262" s="193">
        <v>235</v>
      </c>
      <c r="D262" s="142">
        <v>2020</v>
      </c>
      <c r="E262" s="131">
        <v>1397452</v>
      </c>
      <c r="F262" s="133" t="s">
        <v>98</v>
      </c>
      <c r="G262" s="133" t="s">
        <v>158</v>
      </c>
      <c r="H262" s="132">
        <v>3000000</v>
      </c>
      <c r="I262" s="137">
        <v>20</v>
      </c>
      <c r="J262" s="133" t="s">
        <v>396</v>
      </c>
      <c r="K262" s="131"/>
      <c r="L262" s="131"/>
      <c r="M262" s="131"/>
      <c r="N262" s="131"/>
      <c r="O262" s="131"/>
      <c r="P262" s="131">
        <v>5</v>
      </c>
      <c r="Q262" s="131">
        <v>2</v>
      </c>
      <c r="R262" s="134">
        <v>291</v>
      </c>
      <c r="S262" s="118">
        <v>43928</v>
      </c>
      <c r="T262" s="132">
        <v>2500000</v>
      </c>
      <c r="U262" s="132">
        <v>2500000</v>
      </c>
      <c r="V262" s="132">
        <v>3000000</v>
      </c>
      <c r="W262" s="136">
        <v>7000000</v>
      </c>
      <c r="X262" s="131"/>
      <c r="Y262" s="199"/>
    </row>
    <row r="263" spans="1:25" x14ac:dyDescent="0.25">
      <c r="A263" s="212">
        <v>253</v>
      </c>
      <c r="B263" s="196" t="s">
        <v>751</v>
      </c>
      <c r="C263" s="193">
        <v>235</v>
      </c>
      <c r="D263" s="142">
        <v>2020</v>
      </c>
      <c r="E263" s="131">
        <v>1397556</v>
      </c>
      <c r="F263" s="133" t="s">
        <v>98</v>
      </c>
      <c r="G263" s="133" t="s">
        <v>154</v>
      </c>
      <c r="H263" s="132">
        <v>3866667</v>
      </c>
      <c r="I263" s="137">
        <v>20</v>
      </c>
      <c r="J263" s="133" t="s">
        <v>396</v>
      </c>
      <c r="K263" s="131"/>
      <c r="L263" s="131"/>
      <c r="M263" s="131"/>
      <c r="N263" s="131"/>
      <c r="O263" s="131"/>
      <c r="P263" s="131">
        <v>5</v>
      </c>
      <c r="Q263" s="131">
        <v>1</v>
      </c>
      <c r="R263" s="134">
        <v>517</v>
      </c>
      <c r="S263" s="118">
        <v>43945</v>
      </c>
      <c r="T263" s="132">
        <v>3866667</v>
      </c>
      <c r="U263" s="132">
        <v>3866667</v>
      </c>
      <c r="V263" s="132">
        <v>3866667</v>
      </c>
      <c r="W263" s="136">
        <v>12133333</v>
      </c>
      <c r="X263" s="131"/>
      <c r="Y263" s="199"/>
    </row>
    <row r="264" spans="1:25" x14ac:dyDescent="0.25">
      <c r="A264" s="212">
        <v>254</v>
      </c>
      <c r="B264" s="196" t="s">
        <v>752</v>
      </c>
      <c r="C264" s="193">
        <v>235</v>
      </c>
      <c r="D264" s="142">
        <v>2020</v>
      </c>
      <c r="E264" s="131">
        <v>1398427</v>
      </c>
      <c r="F264" s="133" t="s">
        <v>98</v>
      </c>
      <c r="G264" s="133" t="s">
        <v>154</v>
      </c>
      <c r="H264" s="132">
        <v>3600000</v>
      </c>
      <c r="I264" s="137">
        <v>100</v>
      </c>
      <c r="J264" s="133" t="s">
        <v>396</v>
      </c>
      <c r="K264" s="131"/>
      <c r="L264" s="131"/>
      <c r="M264" s="131"/>
      <c r="N264" s="131"/>
      <c r="O264" s="131"/>
      <c r="P264" s="131">
        <v>5</v>
      </c>
      <c r="Q264" s="131">
        <v>1</v>
      </c>
      <c r="R264" s="134">
        <v>470</v>
      </c>
      <c r="S264" s="118">
        <v>43942</v>
      </c>
      <c r="T264" s="132">
        <v>3600000</v>
      </c>
      <c r="U264" s="132">
        <v>3600000</v>
      </c>
      <c r="V264" s="132">
        <v>3600000</v>
      </c>
      <c r="W264" s="136">
        <v>12400000</v>
      </c>
      <c r="X264" s="131"/>
      <c r="Y264" s="199"/>
    </row>
    <row r="265" spans="1:25" x14ac:dyDescent="0.25">
      <c r="A265" s="212">
        <v>255</v>
      </c>
      <c r="B265" s="196" t="s">
        <v>753</v>
      </c>
      <c r="C265" s="193">
        <v>235</v>
      </c>
      <c r="D265" s="142">
        <v>2020</v>
      </c>
      <c r="E265" s="131">
        <v>1398438</v>
      </c>
      <c r="F265" s="133" t="s">
        <v>98</v>
      </c>
      <c r="G265" s="133" t="s">
        <v>154</v>
      </c>
      <c r="H265" s="132">
        <v>7000000</v>
      </c>
      <c r="I265" s="137">
        <v>20</v>
      </c>
      <c r="J265" s="133" t="s">
        <v>396</v>
      </c>
      <c r="K265" s="131"/>
      <c r="L265" s="131"/>
      <c r="M265" s="131"/>
      <c r="N265" s="131"/>
      <c r="O265" s="131"/>
      <c r="P265" s="131">
        <v>5</v>
      </c>
      <c r="Q265" s="131">
        <v>1</v>
      </c>
      <c r="R265" s="134">
        <v>533</v>
      </c>
      <c r="S265" s="118">
        <v>43945</v>
      </c>
      <c r="T265" s="132">
        <v>7000000</v>
      </c>
      <c r="U265" s="132">
        <v>7000000</v>
      </c>
      <c r="V265" s="132">
        <v>7000000</v>
      </c>
      <c r="W265" s="136">
        <v>21000000</v>
      </c>
      <c r="X265" s="131"/>
      <c r="Y265" s="199"/>
    </row>
    <row r="266" spans="1:25" x14ac:dyDescent="0.25">
      <c r="A266" s="212">
        <v>256</v>
      </c>
      <c r="B266" s="196" t="s">
        <v>754</v>
      </c>
      <c r="C266" s="193">
        <v>235</v>
      </c>
      <c r="D266" s="142">
        <v>2020</v>
      </c>
      <c r="E266" s="131">
        <v>1399167</v>
      </c>
      <c r="F266" s="133" t="s">
        <v>98</v>
      </c>
      <c r="G266" s="133" t="s">
        <v>162</v>
      </c>
      <c r="H266" s="132">
        <v>126725000</v>
      </c>
      <c r="I266" s="137">
        <v>20</v>
      </c>
      <c r="J266" s="133" t="s">
        <v>398</v>
      </c>
      <c r="K266" s="131"/>
      <c r="L266" s="131"/>
      <c r="M266" s="131"/>
      <c r="N266" s="131"/>
      <c r="O266" s="131"/>
      <c r="P266" s="131">
        <v>1</v>
      </c>
      <c r="Q266" s="131">
        <v>1</v>
      </c>
      <c r="R266" s="134">
        <v>514</v>
      </c>
      <c r="S266" s="118">
        <v>43943</v>
      </c>
      <c r="T266" s="132">
        <v>126725000</v>
      </c>
      <c r="U266" s="132">
        <v>126725000</v>
      </c>
      <c r="V266" s="132">
        <v>126725000</v>
      </c>
      <c r="W266" s="136">
        <v>0</v>
      </c>
      <c r="X266" s="131"/>
      <c r="Y266" s="199"/>
    </row>
    <row r="267" spans="1:25" x14ac:dyDescent="0.25">
      <c r="A267" s="212">
        <v>257</v>
      </c>
      <c r="B267" s="196" t="s">
        <v>755</v>
      </c>
      <c r="C267" s="193">
        <v>235</v>
      </c>
      <c r="D267" s="142">
        <v>2020</v>
      </c>
      <c r="E267" s="131">
        <v>1402271</v>
      </c>
      <c r="F267" s="133" t="s">
        <v>98</v>
      </c>
      <c r="G267" s="133" t="s">
        <v>154</v>
      </c>
      <c r="H267" s="132">
        <v>5000000</v>
      </c>
      <c r="I267" s="141">
        <v>16.666666666666668</v>
      </c>
      <c r="J267" s="133" t="s">
        <v>396</v>
      </c>
      <c r="K267" s="131"/>
      <c r="L267" s="131"/>
      <c r="M267" s="131"/>
      <c r="N267" s="131"/>
      <c r="O267" s="131"/>
      <c r="P267" s="131">
        <v>5</v>
      </c>
      <c r="Q267" s="131">
        <v>1</v>
      </c>
      <c r="R267" s="134">
        <v>398</v>
      </c>
      <c r="S267" s="118">
        <v>43937</v>
      </c>
      <c r="T267" s="132">
        <v>5000000</v>
      </c>
      <c r="U267" s="132">
        <v>5000000</v>
      </c>
      <c r="V267" s="132">
        <v>5000000</v>
      </c>
      <c r="W267" s="136">
        <v>15000000</v>
      </c>
      <c r="X267" s="131"/>
      <c r="Y267" s="199"/>
    </row>
    <row r="268" spans="1:25" x14ac:dyDescent="0.25">
      <c r="A268" s="212">
        <v>258</v>
      </c>
      <c r="B268" s="196" t="s">
        <v>756</v>
      </c>
      <c r="C268" s="193">
        <v>235</v>
      </c>
      <c r="D268" s="142">
        <v>2020</v>
      </c>
      <c r="E268" s="131">
        <v>1402891</v>
      </c>
      <c r="F268" s="133" t="s">
        <v>98</v>
      </c>
      <c r="G268" s="133" t="s">
        <v>154</v>
      </c>
      <c r="H268" s="132">
        <v>4500000</v>
      </c>
      <c r="I268" s="141">
        <v>33.333333333333336</v>
      </c>
      <c r="J268" s="133" t="s">
        <v>396</v>
      </c>
      <c r="K268" s="131"/>
      <c r="L268" s="131"/>
      <c r="M268" s="131"/>
      <c r="N268" s="131"/>
      <c r="O268" s="131"/>
      <c r="P268" s="131">
        <v>5</v>
      </c>
      <c r="Q268" s="131">
        <v>1</v>
      </c>
      <c r="R268" s="134">
        <v>358</v>
      </c>
      <c r="S268" s="118">
        <v>43935</v>
      </c>
      <c r="T268" s="132">
        <v>4500000</v>
      </c>
      <c r="U268" s="132">
        <v>4500000</v>
      </c>
      <c r="V268" s="132">
        <v>4500000</v>
      </c>
      <c r="W268" s="136">
        <v>15500000</v>
      </c>
      <c r="X268" s="131"/>
      <c r="Y268" s="199"/>
    </row>
    <row r="269" spans="1:25" x14ac:dyDescent="0.25">
      <c r="A269" s="212">
        <v>259</v>
      </c>
      <c r="B269" s="196" t="s">
        <v>757</v>
      </c>
      <c r="C269" s="193">
        <v>235</v>
      </c>
      <c r="D269" s="142">
        <v>2020</v>
      </c>
      <c r="E269" s="131">
        <v>1405052</v>
      </c>
      <c r="F269" s="133" t="s">
        <v>98</v>
      </c>
      <c r="G269" s="133" t="s">
        <v>158</v>
      </c>
      <c r="H269" s="132">
        <v>363333</v>
      </c>
      <c r="I269" s="137">
        <v>20</v>
      </c>
      <c r="J269" s="133" t="s">
        <v>396</v>
      </c>
      <c r="K269" s="131"/>
      <c r="L269" s="131"/>
      <c r="M269" s="131"/>
      <c r="N269" s="131"/>
      <c r="O269" s="131"/>
      <c r="P269" s="131">
        <v>6</v>
      </c>
      <c r="Q269" s="131">
        <v>1</v>
      </c>
      <c r="R269" s="134">
        <v>240</v>
      </c>
      <c r="S269" s="118">
        <v>43924</v>
      </c>
      <c r="T269" s="132">
        <v>363333</v>
      </c>
      <c r="U269" s="132">
        <v>363333</v>
      </c>
      <c r="V269" s="132">
        <v>363333</v>
      </c>
      <c r="W269" s="136">
        <v>10536667</v>
      </c>
      <c r="X269" s="131"/>
      <c r="Y269" s="199"/>
    </row>
    <row r="270" spans="1:25" x14ac:dyDescent="0.25">
      <c r="A270" s="212">
        <v>260</v>
      </c>
      <c r="B270" s="196" t="s">
        <v>758</v>
      </c>
      <c r="C270" s="193">
        <v>235</v>
      </c>
      <c r="D270" s="142">
        <v>2020</v>
      </c>
      <c r="E270" s="131">
        <v>1405052</v>
      </c>
      <c r="F270" s="133" t="s">
        <v>98</v>
      </c>
      <c r="G270" s="133" t="s">
        <v>158</v>
      </c>
      <c r="H270" s="132">
        <v>2543333</v>
      </c>
      <c r="I270" s="137">
        <v>20</v>
      </c>
      <c r="J270" s="133" t="s">
        <v>396</v>
      </c>
      <c r="K270" s="131"/>
      <c r="L270" s="131"/>
      <c r="M270" s="131"/>
      <c r="N270" s="131"/>
      <c r="O270" s="131"/>
      <c r="P270" s="131">
        <v>6</v>
      </c>
      <c r="Q270" s="131">
        <v>2</v>
      </c>
      <c r="R270" s="134">
        <v>410</v>
      </c>
      <c r="S270" s="118">
        <v>43938</v>
      </c>
      <c r="T270" s="132">
        <v>2180000</v>
      </c>
      <c r="U270" s="132">
        <v>2180000</v>
      </c>
      <c r="V270" s="132">
        <v>2543333</v>
      </c>
      <c r="W270" s="136">
        <v>8356667</v>
      </c>
      <c r="X270" s="131"/>
      <c r="Y270" s="199"/>
    </row>
    <row r="271" spans="1:25" x14ac:dyDescent="0.25">
      <c r="A271" s="212">
        <v>261</v>
      </c>
      <c r="B271" s="196" t="s">
        <v>759</v>
      </c>
      <c r="C271" s="193">
        <v>235</v>
      </c>
      <c r="D271" s="142">
        <v>2020</v>
      </c>
      <c r="E271" s="131">
        <v>1405817</v>
      </c>
      <c r="F271" s="133" t="s">
        <v>98</v>
      </c>
      <c r="G271" s="133" t="s">
        <v>154</v>
      </c>
      <c r="H271" s="132">
        <v>6766667</v>
      </c>
      <c r="I271" s="137">
        <v>20</v>
      </c>
      <c r="J271" s="133" t="s">
        <v>396</v>
      </c>
      <c r="K271" s="131"/>
      <c r="L271" s="131"/>
      <c r="M271" s="131"/>
      <c r="N271" s="131"/>
      <c r="O271" s="131"/>
      <c r="P271" s="131">
        <v>5</v>
      </c>
      <c r="Q271" s="131">
        <v>1</v>
      </c>
      <c r="R271" s="134">
        <v>408</v>
      </c>
      <c r="S271" s="118">
        <v>43938</v>
      </c>
      <c r="T271" s="132">
        <v>6766667</v>
      </c>
      <c r="U271" s="132">
        <v>6766667</v>
      </c>
      <c r="V271" s="132">
        <v>6766667</v>
      </c>
      <c r="W271" s="136">
        <v>21233333</v>
      </c>
      <c r="X271" s="131"/>
      <c r="Y271" s="199"/>
    </row>
    <row r="272" spans="1:25" x14ac:dyDescent="0.25">
      <c r="A272" s="212">
        <v>262</v>
      </c>
      <c r="B272" s="196" t="s">
        <v>760</v>
      </c>
      <c r="C272" s="193">
        <v>235</v>
      </c>
      <c r="D272" s="142">
        <v>2020</v>
      </c>
      <c r="E272" s="131">
        <v>1407735</v>
      </c>
      <c r="F272" s="133" t="s">
        <v>98</v>
      </c>
      <c r="G272" s="133" t="s">
        <v>154</v>
      </c>
      <c r="H272" s="132">
        <v>4666666</v>
      </c>
      <c r="I272" s="137">
        <v>20</v>
      </c>
      <c r="J272" s="133" t="s">
        <v>396</v>
      </c>
      <c r="K272" s="131"/>
      <c r="L272" s="131"/>
      <c r="M272" s="131"/>
      <c r="N272" s="131"/>
      <c r="O272" s="131"/>
      <c r="P272" s="131">
        <v>5</v>
      </c>
      <c r="Q272" s="131">
        <v>1</v>
      </c>
      <c r="R272" s="134">
        <v>411</v>
      </c>
      <c r="S272" s="118">
        <v>43938</v>
      </c>
      <c r="T272" s="132">
        <v>4666666</v>
      </c>
      <c r="U272" s="132">
        <v>4666666</v>
      </c>
      <c r="V272" s="132">
        <v>4666666</v>
      </c>
      <c r="W272" s="136">
        <v>35333334</v>
      </c>
      <c r="X272" s="131"/>
      <c r="Y272" s="199"/>
    </row>
    <row r="273" spans="1:25" x14ac:dyDescent="0.25">
      <c r="A273" s="212">
        <v>263</v>
      </c>
      <c r="B273" s="196" t="s">
        <v>761</v>
      </c>
      <c r="C273" s="193">
        <v>235</v>
      </c>
      <c r="D273" s="142">
        <v>2020</v>
      </c>
      <c r="E273" s="131">
        <v>1409493</v>
      </c>
      <c r="F273" s="133" t="s">
        <v>98</v>
      </c>
      <c r="G273" s="133" t="s">
        <v>154</v>
      </c>
      <c r="H273" s="132">
        <v>4833333</v>
      </c>
      <c r="I273" s="137">
        <v>20</v>
      </c>
      <c r="J273" s="133" t="s">
        <v>396</v>
      </c>
      <c r="K273" s="131"/>
      <c r="L273" s="131"/>
      <c r="M273" s="131"/>
      <c r="N273" s="131"/>
      <c r="O273" s="131"/>
      <c r="P273" s="131">
        <v>5</v>
      </c>
      <c r="Q273" s="131">
        <v>1</v>
      </c>
      <c r="R273" s="134">
        <v>404</v>
      </c>
      <c r="S273" s="118">
        <v>43938</v>
      </c>
      <c r="T273" s="132">
        <v>4833333</v>
      </c>
      <c r="U273" s="132">
        <v>4833333</v>
      </c>
      <c r="V273" s="132">
        <v>4833333</v>
      </c>
      <c r="W273" s="136">
        <v>15166667</v>
      </c>
      <c r="X273" s="131"/>
      <c r="Y273" s="199"/>
    </row>
    <row r="274" spans="1:25" x14ac:dyDescent="0.25">
      <c r="A274" s="212">
        <v>264</v>
      </c>
      <c r="B274" s="196" t="s">
        <v>762</v>
      </c>
      <c r="C274" s="193">
        <v>235</v>
      </c>
      <c r="D274" s="142">
        <v>2020</v>
      </c>
      <c r="E274" s="131">
        <v>1409558</v>
      </c>
      <c r="F274" s="133" t="s">
        <v>98</v>
      </c>
      <c r="G274" s="133" t="s">
        <v>154</v>
      </c>
      <c r="H274" s="132">
        <v>6533333</v>
      </c>
      <c r="I274" s="137">
        <v>20</v>
      </c>
      <c r="J274" s="133" t="s">
        <v>396</v>
      </c>
      <c r="K274" s="131"/>
      <c r="L274" s="131"/>
      <c r="M274" s="131"/>
      <c r="N274" s="131"/>
      <c r="O274" s="131"/>
      <c r="P274" s="131">
        <v>5</v>
      </c>
      <c r="Q274" s="131">
        <v>1</v>
      </c>
      <c r="R274" s="134">
        <v>520</v>
      </c>
      <c r="S274" s="118">
        <v>43948</v>
      </c>
      <c r="T274" s="132">
        <v>6533333</v>
      </c>
      <c r="U274" s="132">
        <v>6533333</v>
      </c>
      <c r="V274" s="132">
        <v>6533333</v>
      </c>
      <c r="W274" s="136">
        <v>21466667</v>
      </c>
      <c r="X274" s="131"/>
      <c r="Y274" s="199"/>
    </row>
    <row r="275" spans="1:25" x14ac:dyDescent="0.25">
      <c r="A275" s="212">
        <v>265</v>
      </c>
      <c r="B275" s="196" t="s">
        <v>763</v>
      </c>
      <c r="C275" s="193">
        <v>235</v>
      </c>
      <c r="D275" s="142">
        <v>2020</v>
      </c>
      <c r="E275" s="131">
        <v>1420085</v>
      </c>
      <c r="F275" s="133" t="s">
        <v>98</v>
      </c>
      <c r="G275" s="133" t="s">
        <v>154</v>
      </c>
      <c r="H275" s="132">
        <v>3800000</v>
      </c>
      <c r="I275" s="137">
        <v>20</v>
      </c>
      <c r="J275" s="133" t="s">
        <v>396</v>
      </c>
      <c r="K275" s="131"/>
      <c r="L275" s="131"/>
      <c r="M275" s="131"/>
      <c r="N275" s="131"/>
      <c r="O275" s="131"/>
      <c r="P275" s="131">
        <v>5</v>
      </c>
      <c r="Q275" s="131">
        <v>1</v>
      </c>
      <c r="R275" s="134">
        <v>457</v>
      </c>
      <c r="S275" s="118">
        <v>43938</v>
      </c>
      <c r="T275" s="132">
        <v>3800000</v>
      </c>
      <c r="U275" s="132">
        <v>3800000</v>
      </c>
      <c r="V275" s="132">
        <v>3800000</v>
      </c>
      <c r="W275" s="136">
        <v>20200000</v>
      </c>
      <c r="X275" s="131"/>
      <c r="Y275" s="199"/>
    </row>
    <row r="276" spans="1:25" x14ac:dyDescent="0.25">
      <c r="A276" s="212">
        <v>266</v>
      </c>
      <c r="B276" s="196" t="s">
        <v>764</v>
      </c>
      <c r="C276" s="193">
        <v>235</v>
      </c>
      <c r="D276" s="142">
        <v>2020</v>
      </c>
      <c r="E276" s="131">
        <v>1421181</v>
      </c>
      <c r="F276" s="133" t="s">
        <v>98</v>
      </c>
      <c r="G276" s="133" t="s">
        <v>154</v>
      </c>
      <c r="H276" s="132">
        <v>4900000</v>
      </c>
      <c r="I276" s="137">
        <v>20</v>
      </c>
      <c r="J276" s="133" t="s">
        <v>396</v>
      </c>
      <c r="K276" s="131"/>
      <c r="L276" s="131"/>
      <c r="M276" s="131"/>
      <c r="N276" s="131"/>
      <c r="O276" s="131"/>
      <c r="P276" s="131">
        <v>5</v>
      </c>
      <c r="Q276" s="131">
        <v>1</v>
      </c>
      <c r="R276" s="134">
        <v>507</v>
      </c>
      <c r="S276" s="118">
        <v>43943</v>
      </c>
      <c r="T276" s="132">
        <v>4900000</v>
      </c>
      <c r="U276" s="132">
        <v>4900000</v>
      </c>
      <c r="V276" s="132">
        <v>4900000</v>
      </c>
      <c r="W276" s="136">
        <v>23100000</v>
      </c>
      <c r="X276" s="131"/>
      <c r="Y276" s="199"/>
    </row>
    <row r="277" spans="1:25" x14ac:dyDescent="0.25">
      <c r="A277" s="212">
        <v>267</v>
      </c>
      <c r="B277" s="196" t="s">
        <v>765</v>
      </c>
      <c r="C277" s="193">
        <v>235</v>
      </c>
      <c r="D277" s="142">
        <v>2020</v>
      </c>
      <c r="E277" s="131">
        <v>1424908</v>
      </c>
      <c r="F277" s="133" t="s">
        <v>98</v>
      </c>
      <c r="G277" s="133" t="s">
        <v>154</v>
      </c>
      <c r="H277" s="132">
        <v>6933333</v>
      </c>
      <c r="I277" s="137">
        <v>20</v>
      </c>
      <c r="J277" s="133" t="s">
        <v>396</v>
      </c>
      <c r="K277" s="131"/>
      <c r="L277" s="131"/>
      <c r="M277" s="131"/>
      <c r="N277" s="131"/>
      <c r="O277" s="131"/>
      <c r="P277" s="131">
        <v>5</v>
      </c>
      <c r="Q277" s="131">
        <v>1</v>
      </c>
      <c r="R277" s="134">
        <v>532</v>
      </c>
      <c r="S277" s="118">
        <v>43945</v>
      </c>
      <c r="T277" s="132">
        <v>6933333</v>
      </c>
      <c r="U277" s="132">
        <v>6933333</v>
      </c>
      <c r="V277" s="132">
        <v>6933333</v>
      </c>
      <c r="W277" s="136">
        <v>25066667</v>
      </c>
      <c r="X277" s="131"/>
      <c r="Y277" s="199"/>
    </row>
    <row r="278" spans="1:25" x14ac:dyDescent="0.25">
      <c r="A278" s="212">
        <v>268</v>
      </c>
      <c r="B278" s="196" t="s">
        <v>766</v>
      </c>
      <c r="C278" s="193">
        <v>235</v>
      </c>
      <c r="D278" s="142">
        <v>2020</v>
      </c>
      <c r="E278" s="131">
        <v>1435284</v>
      </c>
      <c r="F278" s="133" t="s">
        <v>98</v>
      </c>
      <c r="G278" s="133" t="s">
        <v>154</v>
      </c>
      <c r="H278" s="132">
        <v>2400000</v>
      </c>
      <c r="I278" s="137">
        <v>20</v>
      </c>
      <c r="J278" s="133" t="s">
        <v>396</v>
      </c>
      <c r="K278" s="131"/>
      <c r="L278" s="131"/>
      <c r="M278" s="131"/>
      <c r="N278" s="131"/>
      <c r="O278" s="131"/>
      <c r="P278" s="131">
        <v>5</v>
      </c>
      <c r="Q278" s="131">
        <v>1</v>
      </c>
      <c r="R278" s="134">
        <v>453</v>
      </c>
      <c r="S278" s="118">
        <v>43941</v>
      </c>
      <c r="T278" s="132">
        <v>2400000</v>
      </c>
      <c r="U278" s="132">
        <v>2400000</v>
      </c>
      <c r="V278" s="132">
        <v>2400000</v>
      </c>
      <c r="W278" s="136">
        <v>13600000</v>
      </c>
      <c r="X278" s="131"/>
      <c r="Y278" s="199"/>
    </row>
    <row r="279" spans="1:25" x14ac:dyDescent="0.25">
      <c r="A279" s="212">
        <v>269</v>
      </c>
      <c r="B279" s="196" t="s">
        <v>767</v>
      </c>
      <c r="C279" s="193">
        <v>235</v>
      </c>
      <c r="D279" s="142">
        <v>2020</v>
      </c>
      <c r="E279" s="131">
        <v>1435399</v>
      </c>
      <c r="F279" s="133" t="s">
        <v>98</v>
      </c>
      <c r="G279" s="133" t="s">
        <v>154</v>
      </c>
      <c r="H279" s="132">
        <v>2000000</v>
      </c>
      <c r="I279" s="137">
        <v>20</v>
      </c>
      <c r="J279" s="133" t="s">
        <v>396</v>
      </c>
      <c r="K279" s="131"/>
      <c r="L279" s="131"/>
      <c r="M279" s="131"/>
      <c r="N279" s="131"/>
      <c r="O279" s="131"/>
      <c r="P279" s="131">
        <v>5</v>
      </c>
      <c r="Q279" s="131">
        <v>1</v>
      </c>
      <c r="R279" s="134">
        <v>516</v>
      </c>
      <c r="S279" s="118">
        <v>43945</v>
      </c>
      <c r="T279" s="132">
        <v>2000000</v>
      </c>
      <c r="U279" s="132">
        <v>2000000</v>
      </c>
      <c r="V279" s="132">
        <v>2000000</v>
      </c>
      <c r="W279" s="136">
        <v>14000000</v>
      </c>
      <c r="X279" s="131"/>
      <c r="Y279" s="199"/>
    </row>
    <row r="280" spans="1:25" x14ac:dyDescent="0.25">
      <c r="A280" s="212">
        <v>270</v>
      </c>
      <c r="B280" s="196" t="s">
        <v>768</v>
      </c>
      <c r="C280" s="193">
        <v>235</v>
      </c>
      <c r="D280" s="142">
        <v>2020</v>
      </c>
      <c r="E280" s="131">
        <v>1440738</v>
      </c>
      <c r="F280" s="133" t="s">
        <v>98</v>
      </c>
      <c r="G280" s="133" t="s">
        <v>154</v>
      </c>
      <c r="H280" s="132">
        <v>3033333</v>
      </c>
      <c r="I280" s="137">
        <v>20</v>
      </c>
      <c r="J280" s="133" t="s">
        <v>396</v>
      </c>
      <c r="K280" s="131"/>
      <c r="L280" s="131"/>
      <c r="M280" s="131"/>
      <c r="N280" s="131"/>
      <c r="O280" s="131"/>
      <c r="P280" s="131">
        <v>5</v>
      </c>
      <c r="Q280" s="131">
        <v>1</v>
      </c>
      <c r="R280" s="134">
        <v>399</v>
      </c>
      <c r="S280" s="118">
        <v>43938</v>
      </c>
      <c r="T280" s="132">
        <v>3033333</v>
      </c>
      <c r="U280" s="132">
        <v>3033333</v>
      </c>
      <c r="V280" s="132">
        <v>3033333</v>
      </c>
      <c r="W280" s="136">
        <v>24966667</v>
      </c>
      <c r="X280" s="131"/>
      <c r="Y280" s="199"/>
    </row>
    <row r="281" spans="1:25" x14ac:dyDescent="0.25">
      <c r="A281" s="212">
        <v>271</v>
      </c>
      <c r="B281" s="196" t="s">
        <v>769</v>
      </c>
      <c r="C281" s="193">
        <v>235</v>
      </c>
      <c r="D281" s="142">
        <v>2020</v>
      </c>
      <c r="E281" s="131">
        <v>1444413</v>
      </c>
      <c r="F281" s="133" t="s">
        <v>98</v>
      </c>
      <c r="G281" s="133" t="s">
        <v>154</v>
      </c>
      <c r="H281" s="132">
        <v>4500000</v>
      </c>
      <c r="I281" s="137">
        <v>100</v>
      </c>
      <c r="J281" s="133" t="s">
        <v>396</v>
      </c>
      <c r="K281" s="131"/>
      <c r="L281" s="131"/>
      <c r="M281" s="131"/>
      <c r="N281" s="131"/>
      <c r="O281" s="131"/>
      <c r="P281" s="131">
        <v>5</v>
      </c>
      <c r="Q281" s="131">
        <v>1</v>
      </c>
      <c r="R281" s="134">
        <v>518</v>
      </c>
      <c r="S281" s="118">
        <v>43945</v>
      </c>
      <c r="T281" s="132">
        <v>4500000</v>
      </c>
      <c r="U281" s="132">
        <v>4500000</v>
      </c>
      <c r="V281" s="132">
        <v>4500000</v>
      </c>
      <c r="W281" s="136">
        <v>31500000</v>
      </c>
      <c r="X281" s="131"/>
      <c r="Y281" s="199"/>
    </row>
    <row r="282" spans="1:25" x14ac:dyDescent="0.25">
      <c r="A282" s="212">
        <v>272</v>
      </c>
      <c r="B282" s="196" t="s">
        <v>770</v>
      </c>
      <c r="C282" s="193">
        <v>235</v>
      </c>
      <c r="D282" s="142">
        <v>2020</v>
      </c>
      <c r="E282" s="131">
        <v>1444419</v>
      </c>
      <c r="F282" s="133" t="s">
        <v>98</v>
      </c>
      <c r="G282" s="133" t="s">
        <v>154</v>
      </c>
      <c r="H282" s="132">
        <v>3000000</v>
      </c>
      <c r="I282" s="137">
        <v>20</v>
      </c>
      <c r="J282" s="133" t="s">
        <v>396</v>
      </c>
      <c r="K282" s="131"/>
      <c r="L282" s="131"/>
      <c r="M282" s="131"/>
      <c r="N282" s="131"/>
      <c r="O282" s="131"/>
      <c r="P282" s="131">
        <v>5</v>
      </c>
      <c r="Q282" s="131">
        <v>1</v>
      </c>
      <c r="R282" s="134">
        <v>521</v>
      </c>
      <c r="S282" s="118">
        <v>43948</v>
      </c>
      <c r="T282" s="132">
        <v>3000000</v>
      </c>
      <c r="U282" s="132">
        <v>3000000</v>
      </c>
      <c r="V282" s="132">
        <v>3000000</v>
      </c>
      <c r="W282" s="136">
        <v>21000000</v>
      </c>
      <c r="X282" s="131"/>
      <c r="Y282" s="199"/>
    </row>
    <row r="283" spans="1:25" x14ac:dyDescent="0.25">
      <c r="A283" s="212">
        <v>273</v>
      </c>
      <c r="B283" s="196" t="s">
        <v>771</v>
      </c>
      <c r="C283" s="193">
        <v>235</v>
      </c>
      <c r="D283" s="142">
        <v>2020</v>
      </c>
      <c r="E283" s="131">
        <v>1449879</v>
      </c>
      <c r="F283" s="133" t="s">
        <v>98</v>
      </c>
      <c r="G283" s="133" t="s">
        <v>226</v>
      </c>
      <c r="H283" s="132">
        <v>1187000</v>
      </c>
      <c r="I283" s="131">
        <v>100</v>
      </c>
      <c r="J283" s="133" t="s">
        <v>398</v>
      </c>
      <c r="K283" s="131"/>
      <c r="L283" s="131"/>
      <c r="M283" s="131"/>
      <c r="N283" s="131"/>
      <c r="O283" s="131"/>
      <c r="P283" s="131">
        <v>1</v>
      </c>
      <c r="Q283" s="131">
        <v>1</v>
      </c>
      <c r="R283" s="134">
        <v>471</v>
      </c>
      <c r="S283" s="118">
        <v>43944</v>
      </c>
      <c r="T283" s="132">
        <v>1187000</v>
      </c>
      <c r="U283" s="132">
        <v>1187000</v>
      </c>
      <c r="V283" s="132">
        <v>1187000</v>
      </c>
      <c r="W283" s="136">
        <v>0</v>
      </c>
      <c r="X283" s="131"/>
      <c r="Y283" s="199"/>
    </row>
    <row r="284" spans="1:25" x14ac:dyDescent="0.25">
      <c r="A284" s="212">
        <v>274</v>
      </c>
      <c r="B284" s="196" t="s">
        <v>772</v>
      </c>
      <c r="C284" s="193">
        <v>235</v>
      </c>
      <c r="D284" s="142">
        <v>2020</v>
      </c>
      <c r="E284" s="131">
        <v>1451337</v>
      </c>
      <c r="F284" s="133" t="s">
        <v>98</v>
      </c>
      <c r="G284" s="133" t="s">
        <v>154</v>
      </c>
      <c r="H284" s="132">
        <v>2166667</v>
      </c>
      <c r="I284" s="131">
        <v>100</v>
      </c>
      <c r="J284" s="133" t="s">
        <v>396</v>
      </c>
      <c r="K284" s="131"/>
      <c r="L284" s="131"/>
      <c r="M284" s="131"/>
      <c r="N284" s="131"/>
      <c r="O284" s="131"/>
      <c r="P284" s="131">
        <v>5</v>
      </c>
      <c r="Q284" s="131">
        <v>1</v>
      </c>
      <c r="R284" s="134">
        <v>482</v>
      </c>
      <c r="S284" s="118">
        <v>43942</v>
      </c>
      <c r="T284" s="132">
        <v>2166667</v>
      </c>
      <c r="U284" s="132">
        <v>2166667</v>
      </c>
      <c r="V284" s="132">
        <v>2166667</v>
      </c>
      <c r="W284" s="136">
        <v>17833333</v>
      </c>
      <c r="X284" s="131"/>
      <c r="Y284" s="199"/>
    </row>
    <row r="285" spans="1:25" x14ac:dyDescent="0.25">
      <c r="A285" s="212">
        <v>275</v>
      </c>
      <c r="B285" s="196" t="s">
        <v>773</v>
      </c>
      <c r="C285" s="193">
        <v>235</v>
      </c>
      <c r="D285" s="142">
        <v>2019</v>
      </c>
      <c r="E285" s="139">
        <v>7820172</v>
      </c>
      <c r="F285" s="133" t="s">
        <v>98</v>
      </c>
      <c r="G285" s="133" t="s">
        <v>154</v>
      </c>
      <c r="H285" s="132">
        <v>33466667</v>
      </c>
      <c r="I285" s="131">
        <v>20</v>
      </c>
      <c r="J285" s="133" t="s">
        <v>396</v>
      </c>
      <c r="K285" s="131"/>
      <c r="L285" s="131"/>
      <c r="M285" s="131"/>
      <c r="N285" s="131"/>
      <c r="O285" s="131"/>
      <c r="P285" s="131">
        <v>16</v>
      </c>
      <c r="Q285" s="131">
        <v>15</v>
      </c>
      <c r="R285" s="134">
        <v>425</v>
      </c>
      <c r="S285" s="118">
        <v>43938</v>
      </c>
      <c r="T285" s="132">
        <v>1466667</v>
      </c>
      <c r="U285" s="132">
        <v>1466667</v>
      </c>
      <c r="V285" s="132">
        <f>32000000+U285</f>
        <v>33466667</v>
      </c>
      <c r="W285" s="136">
        <f>36000000-V285</f>
        <v>2533333</v>
      </c>
      <c r="X285" s="131"/>
      <c r="Y285" s="199"/>
    </row>
    <row r="286" spans="1:25" x14ac:dyDescent="0.25">
      <c r="A286" s="212">
        <v>276</v>
      </c>
      <c r="B286" s="196" t="s">
        <v>774</v>
      </c>
      <c r="C286" s="193">
        <v>235</v>
      </c>
      <c r="D286" s="142">
        <v>2019</v>
      </c>
      <c r="E286" s="131">
        <v>81558619</v>
      </c>
      <c r="F286" s="133" t="s">
        <v>98</v>
      </c>
      <c r="G286" s="133" t="s">
        <v>158</v>
      </c>
      <c r="H286" s="132">
        <v>1000000</v>
      </c>
      <c r="I286" s="131">
        <v>100</v>
      </c>
      <c r="J286" s="133" t="s">
        <v>398</v>
      </c>
      <c r="K286" s="131"/>
      <c r="L286" s="131"/>
      <c r="M286" s="131"/>
      <c r="N286" s="131"/>
      <c r="O286" s="131"/>
      <c r="P286" s="131">
        <v>13</v>
      </c>
      <c r="Q286" s="131">
        <v>13</v>
      </c>
      <c r="R286" s="134">
        <v>4808</v>
      </c>
      <c r="S286" s="118">
        <v>43942</v>
      </c>
      <c r="T286" s="132">
        <v>1000000</v>
      </c>
      <c r="U286" s="132">
        <v>1000000</v>
      </c>
      <c r="V286" s="132">
        <v>1000000</v>
      </c>
      <c r="W286" s="136">
        <v>0</v>
      </c>
      <c r="X286" s="131"/>
      <c r="Y286" s="199"/>
    </row>
    <row r="287" spans="1:25" x14ac:dyDescent="0.25">
      <c r="A287" s="212">
        <v>277</v>
      </c>
      <c r="B287" s="196" t="s">
        <v>775</v>
      </c>
      <c r="C287" s="193">
        <v>235</v>
      </c>
      <c r="D287" s="142">
        <v>2019</v>
      </c>
      <c r="E287" s="131">
        <v>116122019</v>
      </c>
      <c r="F287" s="133" t="s">
        <v>98</v>
      </c>
      <c r="G287" s="133" t="s">
        <v>154</v>
      </c>
      <c r="H287" s="132">
        <v>1713600</v>
      </c>
      <c r="I287" s="131">
        <v>25</v>
      </c>
      <c r="J287" s="133" t="s">
        <v>396</v>
      </c>
      <c r="K287" s="131"/>
      <c r="L287" s="131"/>
      <c r="M287" s="131"/>
      <c r="N287" s="131"/>
      <c r="O287" s="131"/>
      <c r="P287" s="131">
        <v>13</v>
      </c>
      <c r="Q287" s="131">
        <v>8</v>
      </c>
      <c r="R287" s="134">
        <v>4817</v>
      </c>
      <c r="S287" s="118">
        <v>43945</v>
      </c>
      <c r="T287" s="132">
        <v>1713600</v>
      </c>
      <c r="U287" s="132">
        <v>1713600</v>
      </c>
      <c r="V287" s="132">
        <v>1713600</v>
      </c>
      <c r="W287" s="136">
        <v>14379960</v>
      </c>
      <c r="X287" s="131"/>
      <c r="Y287" s="199"/>
    </row>
    <row r="288" spans="1:25" x14ac:dyDescent="0.25">
      <c r="A288" s="212">
        <v>278</v>
      </c>
      <c r="B288" s="196" t="s">
        <v>776</v>
      </c>
      <c r="C288" s="193">
        <v>235</v>
      </c>
      <c r="D288" s="142">
        <v>2019</v>
      </c>
      <c r="E288" s="131">
        <v>379522019</v>
      </c>
      <c r="F288" s="133" t="s">
        <v>109</v>
      </c>
      <c r="G288" s="133" t="s">
        <v>185</v>
      </c>
      <c r="H288" s="132">
        <v>38561652</v>
      </c>
      <c r="I288" s="131">
        <v>68</v>
      </c>
      <c r="J288" s="133" t="s">
        <v>396</v>
      </c>
      <c r="K288" s="131"/>
      <c r="L288" s="131"/>
      <c r="M288" s="131"/>
      <c r="N288" s="131"/>
      <c r="O288" s="131"/>
      <c r="P288" s="131">
        <v>4</v>
      </c>
      <c r="Q288" s="131">
        <v>3</v>
      </c>
      <c r="R288" s="134">
        <v>4799</v>
      </c>
      <c r="S288" s="118">
        <v>43938</v>
      </c>
      <c r="T288" s="132">
        <v>1561652</v>
      </c>
      <c r="U288" s="132">
        <v>1561652</v>
      </c>
      <c r="V288" s="132">
        <v>38561652</v>
      </c>
      <c r="W288" s="136">
        <v>8438348</v>
      </c>
      <c r="X288" s="131"/>
      <c r="Y288" s="199"/>
    </row>
    <row r="289" spans="1:25" x14ac:dyDescent="0.25">
      <c r="A289" s="212">
        <v>279</v>
      </c>
      <c r="B289" s="196" t="s">
        <v>777</v>
      </c>
      <c r="C289" s="193">
        <v>235</v>
      </c>
      <c r="D289" s="142">
        <v>2019</v>
      </c>
      <c r="E289" s="131">
        <v>7820172019</v>
      </c>
      <c r="F289" s="133" t="s">
        <v>98</v>
      </c>
      <c r="G289" s="133" t="s">
        <v>154</v>
      </c>
      <c r="H289" s="132">
        <v>2800000</v>
      </c>
      <c r="I289" s="131">
        <v>78.569999999999993</v>
      </c>
      <c r="J289" s="133" t="s">
        <v>396</v>
      </c>
      <c r="K289" s="131"/>
      <c r="L289" s="131"/>
      <c r="M289" s="131"/>
      <c r="N289" s="131"/>
      <c r="O289" s="131"/>
      <c r="P289" s="131">
        <v>12</v>
      </c>
      <c r="Q289" s="131">
        <v>11</v>
      </c>
      <c r="R289" s="134">
        <v>4795</v>
      </c>
      <c r="S289" s="118">
        <v>43928</v>
      </c>
      <c r="T289" s="132">
        <v>2800000</v>
      </c>
      <c r="U289" s="132">
        <v>2800000</v>
      </c>
      <c r="V289" s="132">
        <v>2800000</v>
      </c>
      <c r="W289" s="136">
        <v>1200000</v>
      </c>
      <c r="X289" s="131"/>
      <c r="Y289" s="199"/>
    </row>
    <row r="290" spans="1:25" x14ac:dyDescent="0.25">
      <c r="A290" s="212">
        <v>280</v>
      </c>
      <c r="B290" s="196" t="s">
        <v>778</v>
      </c>
      <c r="C290" s="193">
        <v>235</v>
      </c>
      <c r="D290" s="142">
        <v>2019</v>
      </c>
      <c r="E290" s="131">
        <v>7820172019</v>
      </c>
      <c r="F290" s="133" t="s">
        <v>98</v>
      </c>
      <c r="G290" s="133" t="s">
        <v>154</v>
      </c>
      <c r="H290" s="132">
        <v>1200000</v>
      </c>
      <c r="I290" s="131">
        <v>100</v>
      </c>
      <c r="J290" s="133" t="s">
        <v>398</v>
      </c>
      <c r="K290" s="131"/>
      <c r="L290" s="131"/>
      <c r="M290" s="131"/>
      <c r="N290" s="131"/>
      <c r="O290" s="131"/>
      <c r="P290" s="131">
        <v>12</v>
      </c>
      <c r="Q290" s="131">
        <v>12</v>
      </c>
      <c r="R290" s="134">
        <v>4800</v>
      </c>
      <c r="S290" s="118">
        <v>43938</v>
      </c>
      <c r="T290" s="132">
        <v>1200000</v>
      </c>
      <c r="U290" s="132">
        <v>1200000</v>
      </c>
      <c r="V290" s="132">
        <v>1200000</v>
      </c>
      <c r="W290" s="136">
        <v>0</v>
      </c>
      <c r="X290" s="131"/>
      <c r="Y290" s="199"/>
    </row>
    <row r="291" spans="1:25" x14ac:dyDescent="0.25">
      <c r="A291" s="212">
        <v>281</v>
      </c>
      <c r="B291" s="196" t="s">
        <v>779</v>
      </c>
      <c r="C291" s="193">
        <v>235</v>
      </c>
      <c r="D291" s="142">
        <v>2019</v>
      </c>
      <c r="E291" s="131">
        <v>8040392019</v>
      </c>
      <c r="F291" s="133" t="s">
        <v>98</v>
      </c>
      <c r="G291" s="133" t="s">
        <v>158</v>
      </c>
      <c r="H291" s="132">
        <v>18000000</v>
      </c>
      <c r="I291" s="131">
        <v>75</v>
      </c>
      <c r="J291" s="133" t="s">
        <v>396</v>
      </c>
      <c r="K291" s="131"/>
      <c r="L291" s="131"/>
      <c r="M291" s="131"/>
      <c r="N291" s="131"/>
      <c r="O291" s="131"/>
      <c r="P291" s="131">
        <v>14</v>
      </c>
      <c r="Q291" s="131">
        <v>11</v>
      </c>
      <c r="R291" s="134">
        <v>316</v>
      </c>
      <c r="S291" s="118">
        <v>43934</v>
      </c>
      <c r="T291" s="132">
        <v>2000000</v>
      </c>
      <c r="U291" s="132">
        <v>2000000</v>
      </c>
      <c r="V291" s="132">
        <v>18000000</v>
      </c>
      <c r="W291" s="136">
        <v>6000000</v>
      </c>
      <c r="X291" s="131"/>
      <c r="Y291" s="199"/>
    </row>
    <row r="292" spans="1:25" ht="15.75" thickBot="1" x14ac:dyDescent="0.3">
      <c r="A292" s="213">
        <v>282</v>
      </c>
      <c r="B292" s="200" t="s">
        <v>780</v>
      </c>
      <c r="C292" s="201">
        <v>235</v>
      </c>
      <c r="D292" s="202">
        <v>2019</v>
      </c>
      <c r="E292" s="203">
        <v>8083132019</v>
      </c>
      <c r="F292" s="204" t="s">
        <v>98</v>
      </c>
      <c r="G292" s="204" t="s">
        <v>154</v>
      </c>
      <c r="H292" s="205">
        <v>62000000</v>
      </c>
      <c r="I292" s="203">
        <v>83</v>
      </c>
      <c r="J292" s="204" t="s">
        <v>396</v>
      </c>
      <c r="K292" s="203"/>
      <c r="L292" s="203"/>
      <c r="M292" s="203"/>
      <c r="N292" s="203"/>
      <c r="O292" s="203"/>
      <c r="P292" s="203">
        <v>13</v>
      </c>
      <c r="Q292" s="203">
        <v>12</v>
      </c>
      <c r="R292" s="206">
        <v>4806</v>
      </c>
      <c r="S292" s="207">
        <v>43942</v>
      </c>
      <c r="T292" s="205">
        <v>6000000</v>
      </c>
      <c r="U292" s="205">
        <v>6000000</v>
      </c>
      <c r="V292" s="205">
        <v>62000000</v>
      </c>
      <c r="W292" s="208">
        <v>3000000</v>
      </c>
      <c r="X292" s="203"/>
      <c r="Y292" s="209"/>
    </row>
    <row r="350016" spans="1:5" x14ac:dyDescent="0.25">
      <c r="A350016" t="s">
        <v>89</v>
      </c>
      <c r="B350016" t="s">
        <v>90</v>
      </c>
      <c r="C350016" t="s">
        <v>392</v>
      </c>
      <c r="D350016" t="s">
        <v>393</v>
      </c>
      <c r="E350016" t="s">
        <v>326</v>
      </c>
    </row>
    <row r="350017" spans="1:5" x14ac:dyDescent="0.25">
      <c r="A350017" t="s">
        <v>98</v>
      </c>
      <c r="B350017" t="s">
        <v>99</v>
      </c>
      <c r="C350017" t="s">
        <v>394</v>
      </c>
      <c r="D350017" t="s">
        <v>395</v>
      </c>
      <c r="E350017" t="s">
        <v>328</v>
      </c>
    </row>
    <row r="350018" spans="1:5" x14ac:dyDescent="0.25">
      <c r="A350018" t="s">
        <v>109</v>
      </c>
      <c r="B350018" t="s">
        <v>110</v>
      </c>
      <c r="C350018" t="s">
        <v>396</v>
      </c>
      <c r="D350018" t="s">
        <v>397</v>
      </c>
      <c r="E350018" t="s">
        <v>330</v>
      </c>
    </row>
    <row r="350019" spans="1:5" x14ac:dyDescent="0.25">
      <c r="B350019" t="s">
        <v>120</v>
      </c>
      <c r="C350019" t="s">
        <v>398</v>
      </c>
      <c r="D350019" t="s">
        <v>124</v>
      </c>
      <c r="E350019" t="s">
        <v>332</v>
      </c>
    </row>
    <row r="350020" spans="1:5" x14ac:dyDescent="0.25">
      <c r="B350020" t="s">
        <v>130</v>
      </c>
      <c r="C350020" t="s">
        <v>399</v>
      </c>
      <c r="E350020" t="s">
        <v>334</v>
      </c>
    </row>
    <row r="350021" spans="1:5" x14ac:dyDescent="0.25">
      <c r="B350021" t="s">
        <v>137</v>
      </c>
      <c r="E350021" t="s">
        <v>336</v>
      </c>
    </row>
    <row r="350022" spans="1:5" x14ac:dyDescent="0.25">
      <c r="B350022" t="s">
        <v>143</v>
      </c>
      <c r="E350022" t="s">
        <v>337</v>
      </c>
    </row>
    <row r="350023" spans="1:5" x14ac:dyDescent="0.25">
      <c r="B350023" t="s">
        <v>147</v>
      </c>
      <c r="E350023" t="s">
        <v>338</v>
      </c>
    </row>
    <row r="350024" spans="1:5" x14ac:dyDescent="0.25">
      <c r="B350024" t="s">
        <v>151</v>
      </c>
      <c r="E350024" t="s">
        <v>339</v>
      </c>
    </row>
    <row r="350025" spans="1:5" x14ac:dyDescent="0.25">
      <c r="B350025" t="s">
        <v>154</v>
      </c>
      <c r="E350025" t="s">
        <v>340</v>
      </c>
    </row>
    <row r="350026" spans="1:5" x14ac:dyDescent="0.25">
      <c r="B350026" t="s">
        <v>156</v>
      </c>
      <c r="E350026" t="s">
        <v>341</v>
      </c>
    </row>
    <row r="350027" spans="1:5" x14ac:dyDescent="0.25">
      <c r="B350027" t="s">
        <v>158</v>
      </c>
      <c r="E350027" t="s">
        <v>342</v>
      </c>
    </row>
    <row r="350028" spans="1:5" x14ac:dyDescent="0.25">
      <c r="B350028" t="s">
        <v>160</v>
      </c>
      <c r="E350028" t="s">
        <v>343</v>
      </c>
    </row>
    <row r="350029" spans="1:5" x14ac:dyDescent="0.25">
      <c r="B350029" t="s">
        <v>162</v>
      </c>
      <c r="E350029" t="s">
        <v>344</v>
      </c>
    </row>
    <row r="350030" spans="1:5" x14ac:dyDescent="0.25">
      <c r="B350030" t="s">
        <v>164</v>
      </c>
      <c r="E350030" t="s">
        <v>345</v>
      </c>
    </row>
    <row r="350031" spans="1:5" x14ac:dyDescent="0.25">
      <c r="B350031" t="s">
        <v>166</v>
      </c>
      <c r="E350031" t="s">
        <v>346</v>
      </c>
    </row>
    <row r="350032" spans="1:5" x14ac:dyDescent="0.25">
      <c r="B350032" t="s">
        <v>168</v>
      </c>
      <c r="E350032" t="s">
        <v>347</v>
      </c>
    </row>
    <row r="350033" spans="2:5" x14ac:dyDescent="0.25">
      <c r="B350033" t="s">
        <v>170</v>
      </c>
      <c r="E350033" t="s">
        <v>348</v>
      </c>
    </row>
    <row r="350034" spans="2:5" x14ac:dyDescent="0.25">
      <c r="B350034" t="s">
        <v>172</v>
      </c>
      <c r="E350034" t="s">
        <v>349</v>
      </c>
    </row>
    <row r="350035" spans="2:5" x14ac:dyDescent="0.25">
      <c r="B350035" t="s">
        <v>174</v>
      </c>
      <c r="E350035" t="s">
        <v>350</v>
      </c>
    </row>
    <row r="350036" spans="2:5" x14ac:dyDescent="0.25">
      <c r="B350036" t="s">
        <v>176</v>
      </c>
      <c r="E350036" t="s">
        <v>351</v>
      </c>
    </row>
    <row r="350037" spans="2:5" x14ac:dyDescent="0.25">
      <c r="B350037" t="s">
        <v>178</v>
      </c>
      <c r="E350037" t="s">
        <v>352</v>
      </c>
    </row>
    <row r="350038" spans="2:5" x14ac:dyDescent="0.25">
      <c r="B350038" t="s">
        <v>180</v>
      </c>
      <c r="E350038" t="s">
        <v>353</v>
      </c>
    </row>
    <row r="350039" spans="2:5" x14ac:dyDescent="0.25">
      <c r="B350039" t="s">
        <v>182</v>
      </c>
      <c r="E350039" t="s">
        <v>354</v>
      </c>
    </row>
    <row r="350040" spans="2:5" x14ac:dyDescent="0.25">
      <c r="B350040" t="s">
        <v>183</v>
      </c>
      <c r="E350040" t="s">
        <v>355</v>
      </c>
    </row>
    <row r="350041" spans="2:5" x14ac:dyDescent="0.25">
      <c r="B350041" t="s">
        <v>184</v>
      </c>
      <c r="E350041" t="s">
        <v>356</v>
      </c>
    </row>
    <row r="350042" spans="2:5" x14ac:dyDescent="0.25">
      <c r="B350042" t="s">
        <v>185</v>
      </c>
    </row>
    <row r="350043" spans="2:5" x14ac:dyDescent="0.25">
      <c r="B350043" t="s">
        <v>186</v>
      </c>
    </row>
    <row r="350044" spans="2:5" x14ac:dyDescent="0.25">
      <c r="B350044" t="s">
        <v>187</v>
      </c>
    </row>
    <row r="350045" spans="2:5" x14ac:dyDescent="0.25">
      <c r="B350045" t="s">
        <v>188</v>
      </c>
    </row>
    <row r="350046" spans="2:5" x14ac:dyDescent="0.25">
      <c r="B350046" t="s">
        <v>189</v>
      </c>
    </row>
    <row r="350047" spans="2:5" x14ac:dyDescent="0.25">
      <c r="B350047" t="s">
        <v>190</v>
      </c>
    </row>
    <row r="350048" spans="2:5" x14ac:dyDescent="0.25">
      <c r="B350048" t="s">
        <v>191</v>
      </c>
    </row>
    <row r="350049" spans="2:2" x14ac:dyDescent="0.25">
      <c r="B350049" t="s">
        <v>192</v>
      </c>
    </row>
    <row r="350050" spans="2:2" x14ac:dyDescent="0.25">
      <c r="B350050" t="s">
        <v>193</v>
      </c>
    </row>
    <row r="350051" spans="2:2" x14ac:dyDescent="0.25">
      <c r="B350051" t="s">
        <v>194</v>
      </c>
    </row>
    <row r="350052" spans="2:2" x14ac:dyDescent="0.25">
      <c r="B350052" t="s">
        <v>195</v>
      </c>
    </row>
    <row r="350053" spans="2:2" x14ac:dyDescent="0.25">
      <c r="B350053" t="s">
        <v>196</v>
      </c>
    </row>
    <row r="350054" spans="2:2" x14ac:dyDescent="0.25">
      <c r="B350054" t="s">
        <v>197</v>
      </c>
    </row>
    <row r="350055" spans="2:2" x14ac:dyDescent="0.25">
      <c r="B350055" t="s">
        <v>198</v>
      </c>
    </row>
    <row r="350056" spans="2:2" x14ac:dyDescent="0.25">
      <c r="B350056" t="s">
        <v>199</v>
      </c>
    </row>
    <row r="350057" spans="2:2" x14ac:dyDescent="0.25">
      <c r="B350057" t="s">
        <v>200</v>
      </c>
    </row>
    <row r="350058" spans="2:2" x14ac:dyDescent="0.25">
      <c r="B350058" t="s">
        <v>201</v>
      </c>
    </row>
    <row r="350059" spans="2:2" x14ac:dyDescent="0.25">
      <c r="B350059" t="s">
        <v>202</v>
      </c>
    </row>
    <row r="350060" spans="2:2" x14ac:dyDescent="0.25">
      <c r="B350060" t="s">
        <v>203</v>
      </c>
    </row>
    <row r="350061" spans="2:2" x14ac:dyDescent="0.25">
      <c r="B350061" t="s">
        <v>204</v>
      </c>
    </row>
    <row r="350062" spans="2:2" x14ac:dyDescent="0.25">
      <c r="B350062" t="s">
        <v>205</v>
      </c>
    </row>
    <row r="350063" spans="2:2" x14ac:dyDescent="0.25">
      <c r="B350063" t="s">
        <v>206</v>
      </c>
    </row>
    <row r="350064" spans="2:2" x14ac:dyDescent="0.25">
      <c r="B350064" t="s">
        <v>207</v>
      </c>
    </row>
    <row r="350065" spans="2:2" x14ac:dyDescent="0.25">
      <c r="B350065" t="s">
        <v>208</v>
      </c>
    </row>
    <row r="350066" spans="2:2" x14ac:dyDescent="0.25">
      <c r="B350066" t="s">
        <v>209</v>
      </c>
    </row>
    <row r="350067" spans="2:2" x14ac:dyDescent="0.25">
      <c r="B350067" t="s">
        <v>210</v>
      </c>
    </row>
    <row r="350068" spans="2:2" x14ac:dyDescent="0.25">
      <c r="B350068" t="s">
        <v>211</v>
      </c>
    </row>
    <row r="350069" spans="2:2" x14ac:dyDescent="0.25">
      <c r="B350069" t="s">
        <v>212</v>
      </c>
    </row>
    <row r="350070" spans="2:2" x14ac:dyDescent="0.25">
      <c r="B350070" t="s">
        <v>213</v>
      </c>
    </row>
    <row r="350071" spans="2:2" x14ac:dyDescent="0.25">
      <c r="B350071" t="s">
        <v>214</v>
      </c>
    </row>
    <row r="350072" spans="2:2" x14ac:dyDescent="0.25">
      <c r="B350072" t="s">
        <v>215</v>
      </c>
    </row>
    <row r="350073" spans="2:2" x14ac:dyDescent="0.25">
      <c r="B350073" t="s">
        <v>216</v>
      </c>
    </row>
    <row r="350074" spans="2:2" x14ac:dyDescent="0.25">
      <c r="B350074" t="s">
        <v>217</v>
      </c>
    </row>
    <row r="350075" spans="2:2" x14ac:dyDescent="0.25">
      <c r="B350075" t="s">
        <v>218</v>
      </c>
    </row>
    <row r="350076" spans="2:2" x14ac:dyDescent="0.25">
      <c r="B350076" t="s">
        <v>219</v>
      </c>
    </row>
    <row r="350077" spans="2:2" x14ac:dyDescent="0.25">
      <c r="B350077" t="s">
        <v>220</v>
      </c>
    </row>
    <row r="350078" spans="2:2" x14ac:dyDescent="0.25">
      <c r="B350078" t="s">
        <v>221</v>
      </c>
    </row>
    <row r="350079" spans="2:2" x14ac:dyDescent="0.25">
      <c r="B350079" t="s">
        <v>222</v>
      </c>
    </row>
    <row r="350080" spans="2:2" x14ac:dyDescent="0.25">
      <c r="B350080" t="s">
        <v>223</v>
      </c>
    </row>
    <row r="350081" spans="2:2" x14ac:dyDescent="0.25">
      <c r="B350081" t="s">
        <v>224</v>
      </c>
    </row>
    <row r="350082" spans="2:2" x14ac:dyDescent="0.25">
      <c r="B350082" t="s">
        <v>225</v>
      </c>
    </row>
    <row r="350083" spans="2:2" x14ac:dyDescent="0.25">
      <c r="B350083" t="s">
        <v>226</v>
      </c>
    </row>
    <row r="350084" spans="2:2" x14ac:dyDescent="0.25">
      <c r="B350084" t="s">
        <v>227</v>
      </c>
    </row>
    <row r="350085" spans="2:2" x14ac:dyDescent="0.25">
      <c r="B350085" t="s">
        <v>228</v>
      </c>
    </row>
    <row r="350086" spans="2:2" x14ac:dyDescent="0.25">
      <c r="B350086" t="s">
        <v>229</v>
      </c>
    </row>
    <row r="350087" spans="2:2" x14ac:dyDescent="0.25">
      <c r="B350087" t="s">
        <v>230</v>
      </c>
    </row>
  </sheetData>
  <mergeCells count="1">
    <mergeCell ref="B8:Y8"/>
  </mergeCells>
  <conditionalFormatting sqref="G41 G74:G85 G273:G277">
    <cfRule type="containsBlanks" dxfId="321" priority="379">
      <formula>LEN(TRIM(G41))=0</formula>
    </cfRule>
  </conditionalFormatting>
  <conditionalFormatting sqref="G41:G67">
    <cfRule type="containsBlanks" dxfId="320" priority="378">
      <formula>LEN(TRIM(G41))=0</formula>
    </cfRule>
  </conditionalFormatting>
  <conditionalFormatting sqref="G43">
    <cfRule type="containsBlanks" dxfId="319" priority="377">
      <formula>LEN(TRIM(G43))=0</formula>
    </cfRule>
  </conditionalFormatting>
  <conditionalFormatting sqref="G44">
    <cfRule type="containsBlanks" dxfId="318" priority="376">
      <formula>LEN(TRIM(G44))=0</formula>
    </cfRule>
  </conditionalFormatting>
  <conditionalFormatting sqref="G45">
    <cfRule type="containsBlanks" dxfId="317" priority="375">
      <formula>LEN(TRIM(G45))=0</formula>
    </cfRule>
  </conditionalFormatting>
  <conditionalFormatting sqref="G46">
    <cfRule type="containsBlanks" dxfId="316" priority="374">
      <formula>LEN(TRIM(G46))=0</formula>
    </cfRule>
  </conditionalFormatting>
  <conditionalFormatting sqref="G47">
    <cfRule type="containsBlanks" dxfId="315" priority="373">
      <formula>LEN(TRIM(G47))=0</formula>
    </cfRule>
  </conditionalFormatting>
  <conditionalFormatting sqref="G48">
    <cfRule type="containsBlanks" dxfId="314" priority="372">
      <formula>LEN(TRIM(G48))=0</formula>
    </cfRule>
  </conditionalFormatting>
  <conditionalFormatting sqref="G49">
    <cfRule type="containsBlanks" dxfId="313" priority="371">
      <formula>LEN(TRIM(G49))=0</formula>
    </cfRule>
  </conditionalFormatting>
  <conditionalFormatting sqref="G50">
    <cfRule type="containsBlanks" dxfId="312" priority="370">
      <formula>LEN(TRIM(G50))=0</formula>
    </cfRule>
  </conditionalFormatting>
  <conditionalFormatting sqref="G51">
    <cfRule type="containsBlanks" dxfId="311" priority="369">
      <formula>LEN(TRIM(G51))=0</formula>
    </cfRule>
  </conditionalFormatting>
  <conditionalFormatting sqref="G52">
    <cfRule type="containsBlanks" dxfId="310" priority="368">
      <formula>LEN(TRIM(G52))=0</formula>
    </cfRule>
  </conditionalFormatting>
  <conditionalFormatting sqref="G53">
    <cfRule type="containsBlanks" dxfId="309" priority="367">
      <formula>LEN(TRIM(G53))=0</formula>
    </cfRule>
  </conditionalFormatting>
  <conditionalFormatting sqref="G54">
    <cfRule type="containsBlanks" dxfId="308" priority="366">
      <formula>LEN(TRIM(G54))=0</formula>
    </cfRule>
  </conditionalFormatting>
  <conditionalFormatting sqref="G55">
    <cfRule type="containsBlanks" dxfId="307" priority="365">
      <formula>LEN(TRIM(G55))=0</formula>
    </cfRule>
  </conditionalFormatting>
  <conditionalFormatting sqref="G56">
    <cfRule type="containsBlanks" dxfId="306" priority="364">
      <formula>LEN(TRIM(G56))=0</formula>
    </cfRule>
  </conditionalFormatting>
  <conditionalFormatting sqref="G57">
    <cfRule type="containsBlanks" dxfId="305" priority="363">
      <formula>LEN(TRIM(G57))=0</formula>
    </cfRule>
  </conditionalFormatting>
  <conditionalFormatting sqref="G58">
    <cfRule type="containsBlanks" dxfId="304" priority="362">
      <formula>LEN(TRIM(G58))=0</formula>
    </cfRule>
  </conditionalFormatting>
  <conditionalFormatting sqref="G59">
    <cfRule type="containsBlanks" dxfId="303" priority="361">
      <formula>LEN(TRIM(G59))=0</formula>
    </cfRule>
  </conditionalFormatting>
  <conditionalFormatting sqref="G60">
    <cfRule type="containsBlanks" dxfId="302" priority="360">
      <formula>LEN(TRIM(G60))=0</formula>
    </cfRule>
  </conditionalFormatting>
  <conditionalFormatting sqref="G61">
    <cfRule type="containsBlanks" dxfId="301" priority="359">
      <formula>LEN(TRIM(G61))=0</formula>
    </cfRule>
  </conditionalFormatting>
  <conditionalFormatting sqref="G62">
    <cfRule type="containsBlanks" dxfId="300" priority="358">
      <formula>LEN(TRIM(G62))=0</formula>
    </cfRule>
  </conditionalFormatting>
  <conditionalFormatting sqref="G63">
    <cfRule type="containsBlanks" dxfId="299" priority="357">
      <formula>LEN(TRIM(G63))=0</formula>
    </cfRule>
  </conditionalFormatting>
  <conditionalFormatting sqref="G64">
    <cfRule type="containsBlanks" dxfId="298" priority="356">
      <formula>LEN(TRIM(G64))=0</formula>
    </cfRule>
  </conditionalFormatting>
  <conditionalFormatting sqref="G65">
    <cfRule type="containsBlanks" dxfId="297" priority="355">
      <formula>LEN(TRIM(G65))=0</formula>
    </cfRule>
  </conditionalFormatting>
  <conditionalFormatting sqref="G66">
    <cfRule type="containsBlanks" dxfId="296" priority="354">
      <formula>LEN(TRIM(G66))=0</formula>
    </cfRule>
  </conditionalFormatting>
  <conditionalFormatting sqref="G67">
    <cfRule type="containsBlanks" dxfId="295" priority="353">
      <formula>LEN(TRIM(G67))=0</formula>
    </cfRule>
  </conditionalFormatting>
  <conditionalFormatting sqref="G68:G73">
    <cfRule type="containsBlanks" dxfId="294" priority="343">
      <formula>LEN(TRIM(G68))=0</formula>
    </cfRule>
  </conditionalFormatting>
  <conditionalFormatting sqref="G68:G73">
    <cfRule type="containsBlanks" dxfId="293" priority="342">
      <formula>LEN(TRIM(G68))=0</formula>
    </cfRule>
  </conditionalFormatting>
  <conditionalFormatting sqref="G87:G104">
    <cfRule type="containsBlanks" dxfId="292" priority="312">
      <formula>LEN(TRIM(G87))=0</formula>
    </cfRule>
  </conditionalFormatting>
  <conditionalFormatting sqref="G87:G104">
    <cfRule type="containsBlanks" dxfId="291" priority="311">
      <formula>LEN(TRIM(G87))=0</formula>
    </cfRule>
  </conditionalFormatting>
  <conditionalFormatting sqref="G105:G124">
    <cfRule type="containsBlanks" dxfId="290" priority="290">
      <formula>LEN(TRIM(G105))=0</formula>
    </cfRule>
  </conditionalFormatting>
  <conditionalFormatting sqref="G105:G124">
    <cfRule type="containsBlanks" dxfId="289" priority="289">
      <formula>LEN(TRIM(G105))=0</formula>
    </cfRule>
  </conditionalFormatting>
  <conditionalFormatting sqref="G125">
    <cfRule type="containsBlanks" dxfId="288" priority="288">
      <formula>LEN(TRIM(G125))=0</formula>
    </cfRule>
  </conditionalFormatting>
  <conditionalFormatting sqref="G126">
    <cfRule type="containsBlanks" dxfId="287" priority="287">
      <formula>LEN(TRIM(G126))=0</formula>
    </cfRule>
  </conditionalFormatting>
  <conditionalFormatting sqref="G127">
    <cfRule type="containsBlanks" dxfId="286" priority="286">
      <formula>LEN(TRIM(G127))=0</formula>
    </cfRule>
  </conditionalFormatting>
  <conditionalFormatting sqref="G128">
    <cfRule type="containsBlanks" dxfId="285" priority="285">
      <formula>LEN(TRIM(G128))=0</formula>
    </cfRule>
  </conditionalFormatting>
  <conditionalFormatting sqref="G129">
    <cfRule type="containsBlanks" dxfId="284" priority="284">
      <formula>LEN(TRIM(G129))=0</formula>
    </cfRule>
  </conditionalFormatting>
  <conditionalFormatting sqref="G130">
    <cfRule type="containsBlanks" dxfId="283" priority="283">
      <formula>LEN(TRIM(G130))=0</formula>
    </cfRule>
  </conditionalFormatting>
  <conditionalFormatting sqref="G131">
    <cfRule type="containsBlanks" dxfId="282" priority="282">
      <formula>LEN(TRIM(G131))=0</formula>
    </cfRule>
  </conditionalFormatting>
  <conditionalFormatting sqref="G132">
    <cfRule type="containsBlanks" dxfId="281" priority="281">
      <formula>LEN(TRIM(G132))=0</formula>
    </cfRule>
  </conditionalFormatting>
  <conditionalFormatting sqref="G133">
    <cfRule type="containsBlanks" dxfId="280" priority="280">
      <formula>LEN(TRIM(G133))=0</formula>
    </cfRule>
  </conditionalFormatting>
  <conditionalFormatting sqref="G134">
    <cfRule type="containsBlanks" dxfId="279" priority="279">
      <formula>LEN(TRIM(G134))=0</formula>
    </cfRule>
  </conditionalFormatting>
  <conditionalFormatting sqref="G135">
    <cfRule type="containsBlanks" dxfId="278" priority="278">
      <formula>LEN(TRIM(G135))=0</formula>
    </cfRule>
  </conditionalFormatting>
  <conditionalFormatting sqref="G136">
    <cfRule type="containsBlanks" dxfId="277" priority="277">
      <formula>LEN(TRIM(G136))=0</formula>
    </cfRule>
  </conditionalFormatting>
  <conditionalFormatting sqref="G137">
    <cfRule type="containsBlanks" dxfId="276" priority="276">
      <formula>LEN(TRIM(G137))=0</formula>
    </cfRule>
  </conditionalFormatting>
  <conditionalFormatting sqref="G138">
    <cfRule type="containsBlanks" dxfId="275" priority="275">
      <formula>LEN(TRIM(G138))=0</formula>
    </cfRule>
  </conditionalFormatting>
  <conditionalFormatting sqref="G139">
    <cfRule type="containsBlanks" dxfId="274" priority="274">
      <formula>LEN(TRIM(G139))=0</formula>
    </cfRule>
  </conditionalFormatting>
  <conditionalFormatting sqref="G140">
    <cfRule type="containsBlanks" dxfId="273" priority="273">
      <formula>LEN(TRIM(G140))=0</formula>
    </cfRule>
  </conditionalFormatting>
  <conditionalFormatting sqref="G141">
    <cfRule type="containsBlanks" dxfId="272" priority="272">
      <formula>LEN(TRIM(G141))=0</formula>
    </cfRule>
  </conditionalFormatting>
  <conditionalFormatting sqref="G142">
    <cfRule type="containsBlanks" dxfId="271" priority="271">
      <formula>LEN(TRIM(G142))=0</formula>
    </cfRule>
  </conditionalFormatting>
  <conditionalFormatting sqref="G143">
    <cfRule type="containsBlanks" dxfId="270" priority="270">
      <formula>LEN(TRIM(G143))=0</formula>
    </cfRule>
  </conditionalFormatting>
  <conditionalFormatting sqref="G144">
    <cfRule type="containsBlanks" dxfId="269" priority="269">
      <formula>LEN(TRIM(G144))=0</formula>
    </cfRule>
  </conditionalFormatting>
  <conditionalFormatting sqref="G145">
    <cfRule type="containsBlanks" dxfId="268" priority="268">
      <formula>LEN(TRIM(G145))=0</formula>
    </cfRule>
  </conditionalFormatting>
  <conditionalFormatting sqref="G146">
    <cfRule type="containsBlanks" dxfId="267" priority="267">
      <formula>LEN(TRIM(G146))=0</formula>
    </cfRule>
  </conditionalFormatting>
  <conditionalFormatting sqref="G147">
    <cfRule type="containsBlanks" dxfId="266" priority="266">
      <formula>LEN(TRIM(G147))=0</formula>
    </cfRule>
  </conditionalFormatting>
  <conditionalFormatting sqref="G148">
    <cfRule type="containsBlanks" dxfId="265" priority="265">
      <formula>LEN(TRIM(G148))=0</formula>
    </cfRule>
  </conditionalFormatting>
  <conditionalFormatting sqref="G149">
    <cfRule type="containsBlanks" dxfId="264" priority="264">
      <formula>LEN(TRIM(G149))=0</formula>
    </cfRule>
  </conditionalFormatting>
  <conditionalFormatting sqref="G150">
    <cfRule type="containsBlanks" dxfId="263" priority="263">
      <formula>LEN(TRIM(G150))=0</formula>
    </cfRule>
  </conditionalFormatting>
  <conditionalFormatting sqref="G151">
    <cfRule type="containsBlanks" dxfId="262" priority="262">
      <formula>LEN(TRIM(G151))=0</formula>
    </cfRule>
  </conditionalFormatting>
  <conditionalFormatting sqref="G152">
    <cfRule type="containsBlanks" dxfId="261" priority="261">
      <formula>LEN(TRIM(G152))=0</formula>
    </cfRule>
  </conditionalFormatting>
  <conditionalFormatting sqref="G153">
    <cfRule type="containsBlanks" dxfId="260" priority="260">
      <formula>LEN(TRIM(G153))=0</formula>
    </cfRule>
  </conditionalFormatting>
  <conditionalFormatting sqref="G154">
    <cfRule type="containsBlanks" dxfId="259" priority="259">
      <formula>LEN(TRIM(G154))=0</formula>
    </cfRule>
  </conditionalFormatting>
  <conditionalFormatting sqref="G155">
    <cfRule type="containsBlanks" dxfId="258" priority="258">
      <formula>LEN(TRIM(G155))=0</formula>
    </cfRule>
  </conditionalFormatting>
  <conditionalFormatting sqref="G156">
    <cfRule type="containsBlanks" dxfId="257" priority="257">
      <formula>LEN(TRIM(G156))=0</formula>
    </cfRule>
  </conditionalFormatting>
  <conditionalFormatting sqref="G157">
    <cfRule type="containsBlanks" dxfId="256" priority="256">
      <formula>LEN(TRIM(G157))=0</formula>
    </cfRule>
  </conditionalFormatting>
  <conditionalFormatting sqref="G158">
    <cfRule type="containsBlanks" dxfId="255" priority="255">
      <formula>LEN(TRIM(G158))=0</formula>
    </cfRule>
  </conditionalFormatting>
  <conditionalFormatting sqref="G159">
    <cfRule type="containsBlanks" dxfId="254" priority="254">
      <formula>LEN(TRIM(G159))=0</formula>
    </cfRule>
  </conditionalFormatting>
  <conditionalFormatting sqref="G160">
    <cfRule type="containsBlanks" dxfId="253" priority="253">
      <formula>LEN(TRIM(G160))=0</formula>
    </cfRule>
  </conditionalFormatting>
  <conditionalFormatting sqref="G161">
    <cfRule type="containsBlanks" dxfId="252" priority="252">
      <formula>LEN(TRIM(G161))=0</formula>
    </cfRule>
  </conditionalFormatting>
  <conditionalFormatting sqref="G162">
    <cfRule type="containsBlanks" dxfId="251" priority="251">
      <formula>LEN(TRIM(G162))=0</formula>
    </cfRule>
  </conditionalFormatting>
  <conditionalFormatting sqref="G163">
    <cfRule type="containsBlanks" dxfId="250" priority="250">
      <formula>LEN(TRIM(G163))=0</formula>
    </cfRule>
  </conditionalFormatting>
  <conditionalFormatting sqref="G164">
    <cfRule type="containsBlanks" dxfId="249" priority="249">
      <formula>LEN(TRIM(G164))=0</formula>
    </cfRule>
  </conditionalFormatting>
  <conditionalFormatting sqref="G165">
    <cfRule type="containsBlanks" dxfId="248" priority="248">
      <formula>LEN(TRIM(G165))=0</formula>
    </cfRule>
  </conditionalFormatting>
  <conditionalFormatting sqref="G166">
    <cfRule type="containsBlanks" dxfId="247" priority="247">
      <formula>LEN(TRIM(G166))=0</formula>
    </cfRule>
  </conditionalFormatting>
  <conditionalFormatting sqref="G167">
    <cfRule type="containsBlanks" dxfId="246" priority="246">
      <formula>LEN(TRIM(G167))=0</formula>
    </cfRule>
  </conditionalFormatting>
  <conditionalFormatting sqref="G168">
    <cfRule type="containsBlanks" dxfId="245" priority="245">
      <formula>LEN(TRIM(G168))=0</formula>
    </cfRule>
  </conditionalFormatting>
  <conditionalFormatting sqref="G169">
    <cfRule type="containsBlanks" dxfId="244" priority="244">
      <formula>LEN(TRIM(G169))=0</formula>
    </cfRule>
  </conditionalFormatting>
  <conditionalFormatting sqref="G170">
    <cfRule type="containsBlanks" dxfId="243" priority="243">
      <formula>LEN(TRIM(G170))=0</formula>
    </cfRule>
  </conditionalFormatting>
  <conditionalFormatting sqref="G171">
    <cfRule type="containsBlanks" dxfId="242" priority="242">
      <formula>LEN(TRIM(G171))=0</formula>
    </cfRule>
  </conditionalFormatting>
  <conditionalFormatting sqref="G172">
    <cfRule type="containsBlanks" dxfId="241" priority="241">
      <formula>LEN(TRIM(G172))=0</formula>
    </cfRule>
  </conditionalFormatting>
  <conditionalFormatting sqref="G173">
    <cfRule type="containsBlanks" dxfId="240" priority="240">
      <formula>LEN(TRIM(G173))=0</formula>
    </cfRule>
  </conditionalFormatting>
  <conditionalFormatting sqref="G174">
    <cfRule type="containsBlanks" dxfId="239" priority="239">
      <formula>LEN(TRIM(G174))=0</formula>
    </cfRule>
  </conditionalFormatting>
  <conditionalFormatting sqref="G175">
    <cfRule type="containsBlanks" dxfId="238" priority="238">
      <formula>LEN(TRIM(G175))=0</formula>
    </cfRule>
  </conditionalFormatting>
  <conditionalFormatting sqref="G176">
    <cfRule type="containsBlanks" dxfId="237" priority="237">
      <formula>LEN(TRIM(G176))=0</formula>
    </cfRule>
  </conditionalFormatting>
  <conditionalFormatting sqref="G177">
    <cfRule type="containsBlanks" dxfId="236" priority="236">
      <formula>LEN(TRIM(G177))=0</formula>
    </cfRule>
  </conditionalFormatting>
  <conditionalFormatting sqref="G178">
    <cfRule type="containsBlanks" dxfId="235" priority="235">
      <formula>LEN(TRIM(G178))=0</formula>
    </cfRule>
  </conditionalFormatting>
  <conditionalFormatting sqref="G179">
    <cfRule type="containsBlanks" dxfId="234" priority="234">
      <formula>LEN(TRIM(G179))=0</formula>
    </cfRule>
  </conditionalFormatting>
  <conditionalFormatting sqref="G180">
    <cfRule type="containsBlanks" dxfId="233" priority="233">
      <formula>LEN(TRIM(G180))=0</formula>
    </cfRule>
  </conditionalFormatting>
  <conditionalFormatting sqref="G181">
    <cfRule type="containsBlanks" dxfId="232" priority="232">
      <formula>LEN(TRIM(G181))=0</formula>
    </cfRule>
  </conditionalFormatting>
  <conditionalFormatting sqref="G182">
    <cfRule type="containsBlanks" dxfId="231" priority="231">
      <formula>LEN(TRIM(G182))=0</formula>
    </cfRule>
  </conditionalFormatting>
  <conditionalFormatting sqref="G183">
    <cfRule type="containsBlanks" dxfId="230" priority="230">
      <formula>LEN(TRIM(G183))=0</formula>
    </cfRule>
  </conditionalFormatting>
  <conditionalFormatting sqref="G184">
    <cfRule type="containsBlanks" dxfId="229" priority="229">
      <formula>LEN(TRIM(G184))=0</formula>
    </cfRule>
  </conditionalFormatting>
  <conditionalFormatting sqref="G185">
    <cfRule type="containsBlanks" dxfId="228" priority="228">
      <formula>LEN(TRIM(G185))=0</formula>
    </cfRule>
  </conditionalFormatting>
  <conditionalFormatting sqref="G186">
    <cfRule type="containsBlanks" dxfId="227" priority="227">
      <formula>LEN(TRIM(G186))=0</formula>
    </cfRule>
  </conditionalFormatting>
  <conditionalFormatting sqref="G187">
    <cfRule type="containsBlanks" dxfId="226" priority="226">
      <formula>LEN(TRIM(G187))=0</formula>
    </cfRule>
  </conditionalFormatting>
  <conditionalFormatting sqref="G188">
    <cfRule type="containsBlanks" dxfId="225" priority="225">
      <formula>LEN(TRIM(G188))=0</formula>
    </cfRule>
  </conditionalFormatting>
  <conditionalFormatting sqref="G189">
    <cfRule type="containsBlanks" dxfId="224" priority="224">
      <formula>LEN(TRIM(G189))=0</formula>
    </cfRule>
  </conditionalFormatting>
  <conditionalFormatting sqref="G190">
    <cfRule type="containsBlanks" dxfId="223" priority="223">
      <formula>LEN(TRIM(G190))=0</formula>
    </cfRule>
  </conditionalFormatting>
  <conditionalFormatting sqref="G191">
    <cfRule type="containsBlanks" dxfId="222" priority="222">
      <formula>LEN(TRIM(G191))=0</formula>
    </cfRule>
  </conditionalFormatting>
  <conditionalFormatting sqref="G192">
    <cfRule type="containsBlanks" dxfId="221" priority="221">
      <formula>LEN(TRIM(G192))=0</formula>
    </cfRule>
  </conditionalFormatting>
  <conditionalFormatting sqref="G193">
    <cfRule type="containsBlanks" dxfId="220" priority="220">
      <formula>LEN(TRIM(G193))=0</formula>
    </cfRule>
  </conditionalFormatting>
  <conditionalFormatting sqref="G194">
    <cfRule type="containsBlanks" dxfId="219" priority="219">
      <formula>LEN(TRIM(G194))=0</formula>
    </cfRule>
  </conditionalFormatting>
  <conditionalFormatting sqref="G195">
    <cfRule type="containsBlanks" dxfId="218" priority="218">
      <formula>LEN(TRIM(G195))=0</formula>
    </cfRule>
  </conditionalFormatting>
  <conditionalFormatting sqref="G196">
    <cfRule type="containsBlanks" dxfId="217" priority="217">
      <formula>LEN(TRIM(G196))=0</formula>
    </cfRule>
  </conditionalFormatting>
  <conditionalFormatting sqref="G197">
    <cfRule type="containsBlanks" dxfId="216" priority="216">
      <formula>LEN(TRIM(G197))=0</formula>
    </cfRule>
  </conditionalFormatting>
  <conditionalFormatting sqref="G198">
    <cfRule type="containsBlanks" dxfId="215" priority="215">
      <formula>LEN(TRIM(G198))=0</formula>
    </cfRule>
  </conditionalFormatting>
  <conditionalFormatting sqref="G199">
    <cfRule type="containsBlanks" dxfId="214" priority="214">
      <formula>LEN(TRIM(G199))=0</formula>
    </cfRule>
  </conditionalFormatting>
  <conditionalFormatting sqref="G200">
    <cfRule type="containsBlanks" dxfId="213" priority="213">
      <formula>LEN(TRIM(G200))=0</formula>
    </cfRule>
  </conditionalFormatting>
  <conditionalFormatting sqref="G201">
    <cfRule type="containsBlanks" dxfId="212" priority="212">
      <formula>LEN(TRIM(G201))=0</formula>
    </cfRule>
  </conditionalFormatting>
  <conditionalFormatting sqref="G202">
    <cfRule type="containsBlanks" dxfId="211" priority="211">
      <formula>LEN(TRIM(G202))=0</formula>
    </cfRule>
  </conditionalFormatting>
  <conditionalFormatting sqref="G203">
    <cfRule type="containsBlanks" dxfId="210" priority="210">
      <formula>LEN(TRIM(G203))=0</formula>
    </cfRule>
  </conditionalFormatting>
  <conditionalFormatting sqref="G204">
    <cfRule type="containsBlanks" dxfId="209" priority="209">
      <formula>LEN(TRIM(G204))=0</formula>
    </cfRule>
  </conditionalFormatting>
  <conditionalFormatting sqref="G205">
    <cfRule type="containsBlanks" dxfId="208" priority="208">
      <formula>LEN(TRIM(G205))=0</formula>
    </cfRule>
  </conditionalFormatting>
  <conditionalFormatting sqref="G206">
    <cfRule type="containsBlanks" dxfId="207" priority="207">
      <formula>LEN(TRIM(G206))=0</formula>
    </cfRule>
  </conditionalFormatting>
  <conditionalFormatting sqref="G207">
    <cfRule type="containsBlanks" dxfId="206" priority="206">
      <formula>LEN(TRIM(G207))=0</formula>
    </cfRule>
  </conditionalFormatting>
  <conditionalFormatting sqref="G208">
    <cfRule type="containsBlanks" dxfId="205" priority="205">
      <formula>LEN(TRIM(G208))=0</formula>
    </cfRule>
  </conditionalFormatting>
  <conditionalFormatting sqref="G209">
    <cfRule type="containsBlanks" dxfId="204" priority="204">
      <formula>LEN(TRIM(G209))=0</formula>
    </cfRule>
  </conditionalFormatting>
  <conditionalFormatting sqref="G210">
    <cfRule type="containsBlanks" dxfId="203" priority="203">
      <formula>LEN(TRIM(G210))=0</formula>
    </cfRule>
  </conditionalFormatting>
  <conditionalFormatting sqref="G211">
    <cfRule type="containsBlanks" dxfId="202" priority="202">
      <formula>LEN(TRIM(G211))=0</formula>
    </cfRule>
  </conditionalFormatting>
  <conditionalFormatting sqref="G212">
    <cfRule type="containsBlanks" dxfId="201" priority="201">
      <formula>LEN(TRIM(G212))=0</formula>
    </cfRule>
  </conditionalFormatting>
  <conditionalFormatting sqref="G213">
    <cfRule type="containsBlanks" dxfId="200" priority="200">
      <formula>LEN(TRIM(G213))=0</formula>
    </cfRule>
  </conditionalFormatting>
  <conditionalFormatting sqref="G214">
    <cfRule type="containsBlanks" dxfId="199" priority="199">
      <formula>LEN(TRIM(G214))=0</formula>
    </cfRule>
  </conditionalFormatting>
  <conditionalFormatting sqref="G215">
    <cfRule type="containsBlanks" dxfId="198" priority="198">
      <formula>LEN(TRIM(G215))=0</formula>
    </cfRule>
  </conditionalFormatting>
  <conditionalFormatting sqref="G216">
    <cfRule type="containsBlanks" dxfId="197" priority="197">
      <formula>LEN(TRIM(G216))=0</formula>
    </cfRule>
  </conditionalFormatting>
  <conditionalFormatting sqref="G217">
    <cfRule type="containsBlanks" dxfId="196" priority="196">
      <formula>LEN(TRIM(G217))=0</formula>
    </cfRule>
  </conditionalFormatting>
  <conditionalFormatting sqref="G218">
    <cfRule type="containsBlanks" dxfId="195" priority="195">
      <formula>LEN(TRIM(G218))=0</formula>
    </cfRule>
  </conditionalFormatting>
  <conditionalFormatting sqref="G219">
    <cfRule type="containsBlanks" dxfId="194" priority="194">
      <formula>LEN(TRIM(G219))=0</formula>
    </cfRule>
  </conditionalFormatting>
  <conditionalFormatting sqref="G220">
    <cfRule type="containsBlanks" dxfId="193" priority="193">
      <formula>LEN(TRIM(G220))=0</formula>
    </cfRule>
  </conditionalFormatting>
  <conditionalFormatting sqref="G221">
    <cfRule type="containsBlanks" dxfId="192" priority="192">
      <formula>LEN(TRIM(G221))=0</formula>
    </cfRule>
  </conditionalFormatting>
  <conditionalFormatting sqref="G222">
    <cfRule type="containsBlanks" dxfId="191" priority="191">
      <formula>LEN(TRIM(G222))=0</formula>
    </cfRule>
  </conditionalFormatting>
  <conditionalFormatting sqref="G223">
    <cfRule type="containsBlanks" dxfId="190" priority="190">
      <formula>LEN(TRIM(G223))=0</formula>
    </cfRule>
  </conditionalFormatting>
  <conditionalFormatting sqref="G224">
    <cfRule type="containsBlanks" dxfId="189" priority="189">
      <formula>LEN(TRIM(G224))=0</formula>
    </cfRule>
  </conditionalFormatting>
  <conditionalFormatting sqref="G225">
    <cfRule type="containsBlanks" dxfId="188" priority="188">
      <formula>LEN(TRIM(G225))=0</formula>
    </cfRule>
  </conditionalFormatting>
  <conditionalFormatting sqref="G226">
    <cfRule type="containsBlanks" dxfId="187" priority="187">
      <formula>LEN(TRIM(G226))=0</formula>
    </cfRule>
  </conditionalFormatting>
  <conditionalFormatting sqref="G227">
    <cfRule type="containsBlanks" dxfId="186" priority="186">
      <formula>LEN(TRIM(G227))=0</formula>
    </cfRule>
  </conditionalFormatting>
  <conditionalFormatting sqref="G228">
    <cfRule type="containsBlanks" dxfId="185" priority="185">
      <formula>LEN(TRIM(G228))=0</formula>
    </cfRule>
  </conditionalFormatting>
  <conditionalFormatting sqref="G229">
    <cfRule type="containsBlanks" dxfId="184" priority="184">
      <formula>LEN(TRIM(G229))=0</formula>
    </cfRule>
  </conditionalFormatting>
  <conditionalFormatting sqref="G230">
    <cfRule type="containsBlanks" dxfId="183" priority="183">
      <formula>LEN(TRIM(G230))=0</formula>
    </cfRule>
  </conditionalFormatting>
  <conditionalFormatting sqref="G231">
    <cfRule type="containsBlanks" dxfId="182" priority="182">
      <formula>LEN(TRIM(G231))=0</formula>
    </cfRule>
  </conditionalFormatting>
  <conditionalFormatting sqref="G232">
    <cfRule type="containsBlanks" dxfId="181" priority="181">
      <formula>LEN(TRIM(G232))=0</formula>
    </cfRule>
  </conditionalFormatting>
  <conditionalFormatting sqref="G233">
    <cfRule type="containsBlanks" dxfId="180" priority="180">
      <formula>LEN(TRIM(G233))=0</formula>
    </cfRule>
  </conditionalFormatting>
  <conditionalFormatting sqref="G234">
    <cfRule type="containsBlanks" dxfId="179" priority="179">
      <formula>LEN(TRIM(G234))=0</formula>
    </cfRule>
  </conditionalFormatting>
  <conditionalFormatting sqref="G235">
    <cfRule type="containsBlanks" dxfId="178" priority="178">
      <formula>LEN(TRIM(G235))=0</formula>
    </cfRule>
  </conditionalFormatting>
  <conditionalFormatting sqref="G236">
    <cfRule type="containsBlanks" dxfId="177" priority="177">
      <formula>LEN(TRIM(G236))=0</formula>
    </cfRule>
  </conditionalFormatting>
  <conditionalFormatting sqref="G237">
    <cfRule type="containsBlanks" dxfId="176" priority="176">
      <formula>LEN(TRIM(G237))=0</formula>
    </cfRule>
  </conditionalFormatting>
  <conditionalFormatting sqref="G238">
    <cfRule type="containsBlanks" dxfId="175" priority="175">
      <formula>LEN(TRIM(G238))=0</formula>
    </cfRule>
  </conditionalFormatting>
  <conditionalFormatting sqref="G239">
    <cfRule type="containsBlanks" dxfId="174" priority="174">
      <formula>LEN(TRIM(G239))=0</formula>
    </cfRule>
  </conditionalFormatting>
  <conditionalFormatting sqref="G240">
    <cfRule type="containsBlanks" dxfId="173" priority="173">
      <formula>LEN(TRIM(G240))=0</formula>
    </cfRule>
  </conditionalFormatting>
  <conditionalFormatting sqref="G241">
    <cfRule type="containsBlanks" dxfId="172" priority="172">
      <formula>LEN(TRIM(G241))=0</formula>
    </cfRule>
  </conditionalFormatting>
  <conditionalFormatting sqref="G242">
    <cfRule type="containsBlanks" dxfId="171" priority="171">
      <formula>LEN(TRIM(G242))=0</formula>
    </cfRule>
  </conditionalFormatting>
  <conditionalFormatting sqref="G243">
    <cfRule type="containsBlanks" dxfId="170" priority="170">
      <formula>LEN(TRIM(G243))=0</formula>
    </cfRule>
  </conditionalFormatting>
  <conditionalFormatting sqref="G244">
    <cfRule type="containsBlanks" dxfId="169" priority="169">
      <formula>LEN(TRIM(G244))=0</formula>
    </cfRule>
  </conditionalFormatting>
  <conditionalFormatting sqref="G245">
    <cfRule type="containsBlanks" dxfId="168" priority="168">
      <formula>LEN(TRIM(G245))=0</formula>
    </cfRule>
  </conditionalFormatting>
  <conditionalFormatting sqref="G246">
    <cfRule type="containsBlanks" dxfId="167" priority="167">
      <formula>LEN(TRIM(G246))=0</formula>
    </cfRule>
  </conditionalFormatting>
  <conditionalFormatting sqref="G247">
    <cfRule type="containsBlanks" dxfId="166" priority="166">
      <formula>LEN(TRIM(G247))=0</formula>
    </cfRule>
  </conditionalFormatting>
  <conditionalFormatting sqref="G248">
    <cfRule type="containsBlanks" dxfId="165" priority="165">
      <formula>LEN(TRIM(G248))=0</formula>
    </cfRule>
  </conditionalFormatting>
  <conditionalFormatting sqref="G249:G255">
    <cfRule type="containsBlanks" dxfId="164" priority="157">
      <formula>LEN(TRIM(G249))=0</formula>
    </cfRule>
  </conditionalFormatting>
  <conditionalFormatting sqref="G256">
    <cfRule type="containsBlanks" dxfId="163" priority="156">
      <formula>LEN(TRIM(G256))=0</formula>
    </cfRule>
  </conditionalFormatting>
  <conditionalFormatting sqref="G257">
    <cfRule type="containsBlanks" dxfId="162" priority="155">
      <formula>LEN(TRIM(G257))=0</formula>
    </cfRule>
  </conditionalFormatting>
  <conditionalFormatting sqref="G258">
    <cfRule type="containsBlanks" dxfId="161" priority="154">
      <formula>LEN(TRIM(G258))=0</formula>
    </cfRule>
  </conditionalFormatting>
  <conditionalFormatting sqref="G259">
    <cfRule type="containsBlanks" dxfId="160" priority="153">
      <formula>LEN(TRIM(G259))=0</formula>
    </cfRule>
  </conditionalFormatting>
  <conditionalFormatting sqref="G260">
    <cfRule type="containsBlanks" dxfId="159" priority="152">
      <formula>LEN(TRIM(G260))=0</formula>
    </cfRule>
  </conditionalFormatting>
  <conditionalFormatting sqref="G261">
    <cfRule type="containsBlanks" dxfId="158" priority="151">
      <formula>LEN(TRIM(G261))=0</formula>
    </cfRule>
  </conditionalFormatting>
  <conditionalFormatting sqref="G262">
    <cfRule type="containsBlanks" dxfId="157" priority="150">
      <formula>LEN(TRIM(G262))=0</formula>
    </cfRule>
  </conditionalFormatting>
  <conditionalFormatting sqref="G263">
    <cfRule type="containsBlanks" dxfId="156" priority="149">
      <formula>LEN(TRIM(G263))=0</formula>
    </cfRule>
  </conditionalFormatting>
  <conditionalFormatting sqref="G264">
    <cfRule type="containsBlanks" dxfId="155" priority="148">
      <formula>LEN(TRIM(G264))=0</formula>
    </cfRule>
  </conditionalFormatting>
  <conditionalFormatting sqref="G265">
    <cfRule type="containsBlanks" dxfId="154" priority="147">
      <formula>LEN(TRIM(G265))=0</formula>
    </cfRule>
  </conditionalFormatting>
  <conditionalFormatting sqref="G266">
    <cfRule type="containsBlanks" dxfId="153" priority="146">
      <formula>LEN(TRIM(G266))=0</formula>
    </cfRule>
  </conditionalFormatting>
  <conditionalFormatting sqref="G267">
    <cfRule type="containsBlanks" dxfId="152" priority="145">
      <formula>LEN(TRIM(G267))=0</formula>
    </cfRule>
  </conditionalFormatting>
  <conditionalFormatting sqref="G268">
    <cfRule type="containsBlanks" dxfId="151" priority="144">
      <formula>LEN(TRIM(G268))=0</formula>
    </cfRule>
  </conditionalFormatting>
  <conditionalFormatting sqref="G269">
    <cfRule type="containsBlanks" dxfId="150" priority="143">
      <formula>LEN(TRIM(G269))=0</formula>
    </cfRule>
  </conditionalFormatting>
  <conditionalFormatting sqref="G270">
    <cfRule type="containsBlanks" dxfId="149" priority="142">
      <formula>LEN(TRIM(G270))=0</formula>
    </cfRule>
  </conditionalFormatting>
  <conditionalFormatting sqref="G271">
    <cfRule type="containsBlanks" dxfId="148" priority="141">
      <formula>LEN(TRIM(G271))=0</formula>
    </cfRule>
  </conditionalFormatting>
  <conditionalFormatting sqref="G272">
    <cfRule type="containsBlanks" dxfId="147" priority="140">
      <formula>LEN(TRIM(G272))=0</formula>
    </cfRule>
  </conditionalFormatting>
  <conditionalFormatting sqref="G285:G287 G289:G291">
    <cfRule type="containsBlanks" dxfId="146" priority="134">
      <formula>LEN(TRIM(G285))=0</formula>
    </cfRule>
  </conditionalFormatting>
  <conditionalFormatting sqref="G278">
    <cfRule type="containsBlanks" dxfId="145" priority="133">
      <formula>LEN(TRIM(G278))=0</formula>
    </cfRule>
  </conditionalFormatting>
  <conditionalFormatting sqref="G279">
    <cfRule type="containsBlanks" dxfId="144" priority="132">
      <formula>LEN(TRIM(G279))=0</formula>
    </cfRule>
  </conditionalFormatting>
  <conditionalFormatting sqref="G280">
    <cfRule type="containsBlanks" dxfId="143" priority="131">
      <formula>LEN(TRIM(G280))=0</formula>
    </cfRule>
  </conditionalFormatting>
  <conditionalFormatting sqref="G281">
    <cfRule type="containsBlanks" dxfId="142" priority="130">
      <formula>LEN(TRIM(G281))=0</formula>
    </cfRule>
  </conditionalFormatting>
  <conditionalFormatting sqref="G282">
    <cfRule type="containsBlanks" dxfId="141" priority="129">
      <formula>LEN(TRIM(G282))=0</formula>
    </cfRule>
  </conditionalFormatting>
  <conditionalFormatting sqref="G283">
    <cfRule type="containsBlanks" dxfId="140" priority="128">
      <formula>LEN(TRIM(G283))=0</formula>
    </cfRule>
  </conditionalFormatting>
  <conditionalFormatting sqref="G284">
    <cfRule type="containsBlanks" dxfId="139" priority="127">
      <formula>LEN(TRIM(G284))=0</formula>
    </cfRule>
  </conditionalFormatting>
  <conditionalFormatting sqref="G11">
    <cfRule type="containsBlanks" dxfId="138" priority="126">
      <formula>LEN(TRIM(G11))=0</formula>
    </cfRule>
  </conditionalFormatting>
  <conditionalFormatting sqref="G12">
    <cfRule type="containsBlanks" dxfId="137" priority="125">
      <formula>LEN(TRIM(G12))=0</formula>
    </cfRule>
  </conditionalFormatting>
  <conditionalFormatting sqref="G12">
    <cfRule type="containsBlanks" dxfId="136" priority="124">
      <formula>LEN(TRIM(G12))=0</formula>
    </cfRule>
  </conditionalFormatting>
  <conditionalFormatting sqref="G13">
    <cfRule type="containsBlanks" dxfId="135" priority="123">
      <formula>LEN(TRIM(G13))=0</formula>
    </cfRule>
  </conditionalFormatting>
  <conditionalFormatting sqref="G13">
    <cfRule type="containsBlanks" dxfId="134" priority="122">
      <formula>LEN(TRIM(G13))=0</formula>
    </cfRule>
  </conditionalFormatting>
  <conditionalFormatting sqref="G13">
    <cfRule type="containsBlanks" dxfId="133" priority="121">
      <formula>LEN(TRIM(G13))=0</formula>
    </cfRule>
  </conditionalFormatting>
  <conditionalFormatting sqref="G14">
    <cfRule type="containsBlanks" dxfId="132" priority="120">
      <formula>LEN(TRIM(G14))=0</formula>
    </cfRule>
  </conditionalFormatting>
  <conditionalFormatting sqref="G14">
    <cfRule type="containsBlanks" dxfId="131" priority="119">
      <formula>LEN(TRIM(G14))=0</formula>
    </cfRule>
  </conditionalFormatting>
  <conditionalFormatting sqref="G14">
    <cfRule type="containsBlanks" dxfId="130" priority="118">
      <formula>LEN(TRIM(G14))=0</formula>
    </cfRule>
  </conditionalFormatting>
  <conditionalFormatting sqref="G15">
    <cfRule type="containsBlanks" dxfId="129" priority="117">
      <formula>LEN(TRIM(G15))=0</formula>
    </cfRule>
  </conditionalFormatting>
  <conditionalFormatting sqref="G15">
    <cfRule type="containsBlanks" dxfId="128" priority="116">
      <formula>LEN(TRIM(G15))=0</formula>
    </cfRule>
  </conditionalFormatting>
  <conditionalFormatting sqref="G15">
    <cfRule type="containsBlanks" dxfId="127" priority="115">
      <formula>LEN(TRIM(G15))=0</formula>
    </cfRule>
  </conditionalFormatting>
  <conditionalFormatting sqref="G15">
    <cfRule type="containsBlanks" dxfId="126" priority="114">
      <formula>LEN(TRIM(G15))=0</formula>
    </cfRule>
  </conditionalFormatting>
  <conditionalFormatting sqref="G16:G17">
    <cfRule type="containsBlanks" dxfId="125" priority="113">
      <formula>LEN(TRIM(G16))=0</formula>
    </cfRule>
  </conditionalFormatting>
  <conditionalFormatting sqref="G16">
    <cfRule type="containsBlanks" dxfId="124" priority="112">
      <formula>LEN(TRIM(G16))=0</formula>
    </cfRule>
  </conditionalFormatting>
  <conditionalFormatting sqref="G16">
    <cfRule type="containsBlanks" dxfId="123" priority="111">
      <formula>LEN(TRIM(G16))=0</formula>
    </cfRule>
  </conditionalFormatting>
  <conditionalFormatting sqref="G16">
    <cfRule type="containsBlanks" dxfId="122" priority="110">
      <formula>LEN(TRIM(G16))=0</formula>
    </cfRule>
  </conditionalFormatting>
  <conditionalFormatting sqref="G16">
    <cfRule type="containsBlanks" dxfId="121" priority="109">
      <formula>LEN(TRIM(G16))=0</formula>
    </cfRule>
  </conditionalFormatting>
  <conditionalFormatting sqref="G17">
    <cfRule type="containsBlanks" dxfId="120" priority="108">
      <formula>LEN(TRIM(G17))=0</formula>
    </cfRule>
  </conditionalFormatting>
  <conditionalFormatting sqref="G17">
    <cfRule type="containsBlanks" dxfId="119" priority="107">
      <formula>LEN(TRIM(G17))=0</formula>
    </cfRule>
  </conditionalFormatting>
  <conditionalFormatting sqref="G17">
    <cfRule type="containsBlanks" dxfId="118" priority="106">
      <formula>LEN(TRIM(G17))=0</formula>
    </cfRule>
  </conditionalFormatting>
  <conditionalFormatting sqref="G17">
    <cfRule type="containsBlanks" dxfId="117" priority="105">
      <formula>LEN(TRIM(G17))=0</formula>
    </cfRule>
  </conditionalFormatting>
  <conditionalFormatting sqref="G18">
    <cfRule type="containsBlanks" dxfId="116" priority="104">
      <formula>LEN(TRIM(G18))=0</formula>
    </cfRule>
  </conditionalFormatting>
  <conditionalFormatting sqref="G18">
    <cfRule type="containsBlanks" dxfId="115" priority="103">
      <formula>LEN(TRIM(G18))=0</formula>
    </cfRule>
  </conditionalFormatting>
  <conditionalFormatting sqref="G18">
    <cfRule type="containsBlanks" dxfId="114" priority="102">
      <formula>LEN(TRIM(G18))=0</formula>
    </cfRule>
  </conditionalFormatting>
  <conditionalFormatting sqref="G18">
    <cfRule type="containsBlanks" dxfId="113" priority="101">
      <formula>LEN(TRIM(G18))=0</formula>
    </cfRule>
  </conditionalFormatting>
  <conditionalFormatting sqref="G18">
    <cfRule type="containsBlanks" dxfId="112" priority="100">
      <formula>LEN(TRIM(G18))=0</formula>
    </cfRule>
  </conditionalFormatting>
  <conditionalFormatting sqref="G18">
    <cfRule type="containsBlanks" dxfId="111" priority="99">
      <formula>LEN(TRIM(G18))=0</formula>
    </cfRule>
  </conditionalFormatting>
  <conditionalFormatting sqref="G19">
    <cfRule type="containsBlanks" dxfId="110" priority="98">
      <formula>LEN(TRIM(G19))=0</formula>
    </cfRule>
  </conditionalFormatting>
  <conditionalFormatting sqref="G19">
    <cfRule type="containsBlanks" dxfId="109" priority="97">
      <formula>LEN(TRIM(G19))=0</formula>
    </cfRule>
  </conditionalFormatting>
  <conditionalFormatting sqref="G19">
    <cfRule type="containsBlanks" dxfId="108" priority="96">
      <formula>LEN(TRIM(G19))=0</formula>
    </cfRule>
  </conditionalFormatting>
  <conditionalFormatting sqref="G19">
    <cfRule type="containsBlanks" dxfId="107" priority="95">
      <formula>LEN(TRIM(G19))=0</formula>
    </cfRule>
  </conditionalFormatting>
  <conditionalFormatting sqref="G19">
    <cfRule type="containsBlanks" dxfId="106" priority="94">
      <formula>LEN(TRIM(G19))=0</formula>
    </cfRule>
  </conditionalFormatting>
  <conditionalFormatting sqref="G19">
    <cfRule type="containsBlanks" dxfId="105" priority="93">
      <formula>LEN(TRIM(G19))=0</formula>
    </cfRule>
  </conditionalFormatting>
  <conditionalFormatting sqref="G20">
    <cfRule type="containsBlanks" dxfId="104" priority="92">
      <formula>LEN(TRIM(G20))=0</formula>
    </cfRule>
  </conditionalFormatting>
  <conditionalFormatting sqref="G20">
    <cfRule type="containsBlanks" dxfId="103" priority="91">
      <formula>LEN(TRIM(G20))=0</formula>
    </cfRule>
  </conditionalFormatting>
  <conditionalFormatting sqref="G20">
    <cfRule type="containsBlanks" dxfId="102" priority="90">
      <formula>LEN(TRIM(G20))=0</formula>
    </cfRule>
  </conditionalFormatting>
  <conditionalFormatting sqref="G20">
    <cfRule type="containsBlanks" dxfId="101" priority="89">
      <formula>LEN(TRIM(G20))=0</formula>
    </cfRule>
  </conditionalFormatting>
  <conditionalFormatting sqref="G20">
    <cfRule type="containsBlanks" dxfId="100" priority="88">
      <formula>LEN(TRIM(G20))=0</formula>
    </cfRule>
  </conditionalFormatting>
  <conditionalFormatting sqref="G20">
    <cfRule type="containsBlanks" dxfId="99" priority="87">
      <formula>LEN(TRIM(G20))=0</formula>
    </cfRule>
  </conditionalFormatting>
  <conditionalFormatting sqref="G21">
    <cfRule type="containsBlanks" dxfId="98" priority="86">
      <formula>LEN(TRIM(G21))=0</formula>
    </cfRule>
  </conditionalFormatting>
  <conditionalFormatting sqref="G21">
    <cfRule type="containsBlanks" dxfId="97" priority="85">
      <formula>LEN(TRIM(G21))=0</formula>
    </cfRule>
  </conditionalFormatting>
  <conditionalFormatting sqref="G21">
    <cfRule type="containsBlanks" dxfId="96" priority="84">
      <formula>LEN(TRIM(G21))=0</formula>
    </cfRule>
  </conditionalFormatting>
  <conditionalFormatting sqref="G21">
    <cfRule type="containsBlanks" dxfId="95" priority="83">
      <formula>LEN(TRIM(G21))=0</formula>
    </cfRule>
  </conditionalFormatting>
  <conditionalFormatting sqref="G21">
    <cfRule type="containsBlanks" dxfId="94" priority="82">
      <formula>LEN(TRIM(G21))=0</formula>
    </cfRule>
  </conditionalFormatting>
  <conditionalFormatting sqref="G21">
    <cfRule type="containsBlanks" dxfId="93" priority="81">
      <formula>LEN(TRIM(G21))=0</formula>
    </cfRule>
  </conditionalFormatting>
  <conditionalFormatting sqref="G22">
    <cfRule type="containsBlanks" dxfId="92" priority="80">
      <formula>LEN(TRIM(G22))=0</formula>
    </cfRule>
  </conditionalFormatting>
  <conditionalFormatting sqref="G22">
    <cfRule type="containsBlanks" dxfId="91" priority="79">
      <formula>LEN(TRIM(G22))=0</formula>
    </cfRule>
  </conditionalFormatting>
  <conditionalFormatting sqref="G22">
    <cfRule type="containsBlanks" dxfId="90" priority="78">
      <formula>LEN(TRIM(G22))=0</formula>
    </cfRule>
  </conditionalFormatting>
  <conditionalFormatting sqref="G22">
    <cfRule type="containsBlanks" dxfId="89" priority="77">
      <formula>LEN(TRIM(G22))=0</formula>
    </cfRule>
  </conditionalFormatting>
  <conditionalFormatting sqref="G22">
    <cfRule type="containsBlanks" dxfId="88" priority="76">
      <formula>LEN(TRIM(G22))=0</formula>
    </cfRule>
  </conditionalFormatting>
  <conditionalFormatting sqref="G22">
    <cfRule type="containsBlanks" dxfId="87" priority="75">
      <formula>LEN(TRIM(G22))=0</formula>
    </cfRule>
  </conditionalFormatting>
  <conditionalFormatting sqref="G24">
    <cfRule type="containsBlanks" dxfId="86" priority="74">
      <formula>LEN(TRIM(G24))=0</formula>
    </cfRule>
  </conditionalFormatting>
  <conditionalFormatting sqref="G24">
    <cfRule type="containsBlanks" dxfId="85" priority="73">
      <formula>LEN(TRIM(G24))=0</formula>
    </cfRule>
  </conditionalFormatting>
  <conditionalFormatting sqref="G24">
    <cfRule type="containsBlanks" dxfId="84" priority="72">
      <formula>LEN(TRIM(G24))=0</formula>
    </cfRule>
  </conditionalFormatting>
  <conditionalFormatting sqref="G24">
    <cfRule type="containsBlanks" dxfId="83" priority="71">
      <formula>LEN(TRIM(G24))=0</formula>
    </cfRule>
  </conditionalFormatting>
  <conditionalFormatting sqref="G24">
    <cfRule type="containsBlanks" dxfId="82" priority="70">
      <formula>LEN(TRIM(G24))=0</formula>
    </cfRule>
  </conditionalFormatting>
  <conditionalFormatting sqref="G24">
    <cfRule type="containsBlanks" dxfId="81" priority="69">
      <formula>LEN(TRIM(G24))=0</formula>
    </cfRule>
  </conditionalFormatting>
  <conditionalFormatting sqref="G25">
    <cfRule type="containsBlanks" dxfId="80" priority="68">
      <formula>LEN(TRIM(G25))=0</formula>
    </cfRule>
  </conditionalFormatting>
  <conditionalFormatting sqref="G25">
    <cfRule type="containsBlanks" dxfId="79" priority="67">
      <formula>LEN(TRIM(G25))=0</formula>
    </cfRule>
  </conditionalFormatting>
  <conditionalFormatting sqref="G25">
    <cfRule type="containsBlanks" dxfId="78" priority="66">
      <formula>LEN(TRIM(G25))=0</formula>
    </cfRule>
  </conditionalFormatting>
  <conditionalFormatting sqref="G25">
    <cfRule type="containsBlanks" dxfId="77" priority="65">
      <formula>LEN(TRIM(G25))=0</formula>
    </cfRule>
  </conditionalFormatting>
  <conditionalFormatting sqref="G25">
    <cfRule type="containsBlanks" dxfId="76" priority="64">
      <formula>LEN(TRIM(G25))=0</formula>
    </cfRule>
  </conditionalFormatting>
  <conditionalFormatting sqref="G25">
    <cfRule type="containsBlanks" dxfId="75" priority="63">
      <formula>LEN(TRIM(G25))=0</formula>
    </cfRule>
  </conditionalFormatting>
  <conditionalFormatting sqref="G26">
    <cfRule type="containsBlanks" dxfId="74" priority="62">
      <formula>LEN(TRIM(G26))=0</formula>
    </cfRule>
  </conditionalFormatting>
  <conditionalFormatting sqref="G26">
    <cfRule type="containsBlanks" dxfId="73" priority="61">
      <formula>LEN(TRIM(G26))=0</formula>
    </cfRule>
  </conditionalFormatting>
  <conditionalFormatting sqref="G26">
    <cfRule type="containsBlanks" dxfId="72" priority="60">
      <formula>LEN(TRIM(G26))=0</formula>
    </cfRule>
  </conditionalFormatting>
  <conditionalFormatting sqref="G26">
    <cfRule type="containsBlanks" dxfId="71" priority="59">
      <formula>LEN(TRIM(G26))=0</formula>
    </cfRule>
  </conditionalFormatting>
  <conditionalFormatting sqref="G26">
    <cfRule type="containsBlanks" dxfId="70" priority="58">
      <formula>LEN(TRIM(G26))=0</formula>
    </cfRule>
  </conditionalFormatting>
  <conditionalFormatting sqref="G26">
    <cfRule type="containsBlanks" dxfId="69" priority="57">
      <formula>LEN(TRIM(G26))=0</formula>
    </cfRule>
  </conditionalFormatting>
  <conditionalFormatting sqref="G27">
    <cfRule type="containsBlanks" dxfId="68" priority="56">
      <formula>LEN(TRIM(G27))=0</formula>
    </cfRule>
  </conditionalFormatting>
  <conditionalFormatting sqref="G27">
    <cfRule type="containsBlanks" dxfId="67" priority="55">
      <formula>LEN(TRIM(G27))=0</formula>
    </cfRule>
  </conditionalFormatting>
  <conditionalFormatting sqref="G27">
    <cfRule type="containsBlanks" dxfId="66" priority="54">
      <formula>LEN(TRIM(G27))=0</formula>
    </cfRule>
  </conditionalFormatting>
  <conditionalFormatting sqref="G27">
    <cfRule type="containsBlanks" dxfId="65" priority="53">
      <formula>LEN(TRIM(G27))=0</formula>
    </cfRule>
  </conditionalFormatting>
  <conditionalFormatting sqref="G27">
    <cfRule type="containsBlanks" dxfId="64" priority="52">
      <formula>LEN(TRIM(G27))=0</formula>
    </cfRule>
  </conditionalFormatting>
  <conditionalFormatting sqref="G27">
    <cfRule type="containsBlanks" dxfId="63" priority="51">
      <formula>LEN(TRIM(G27))=0</formula>
    </cfRule>
  </conditionalFormatting>
  <conditionalFormatting sqref="G28">
    <cfRule type="containsBlanks" dxfId="62" priority="50">
      <formula>LEN(TRIM(G28))=0</formula>
    </cfRule>
  </conditionalFormatting>
  <conditionalFormatting sqref="G28">
    <cfRule type="containsBlanks" dxfId="61" priority="49">
      <formula>LEN(TRIM(G28))=0</formula>
    </cfRule>
  </conditionalFormatting>
  <conditionalFormatting sqref="G28">
    <cfRule type="containsBlanks" dxfId="60" priority="48">
      <formula>LEN(TRIM(G28))=0</formula>
    </cfRule>
  </conditionalFormatting>
  <conditionalFormatting sqref="G28">
    <cfRule type="containsBlanks" dxfId="59" priority="47">
      <formula>LEN(TRIM(G28))=0</formula>
    </cfRule>
  </conditionalFormatting>
  <conditionalFormatting sqref="G28">
    <cfRule type="containsBlanks" dxfId="58" priority="46">
      <formula>LEN(TRIM(G28))=0</formula>
    </cfRule>
  </conditionalFormatting>
  <conditionalFormatting sqref="G28">
    <cfRule type="containsBlanks" dxfId="57" priority="45">
      <formula>LEN(TRIM(G28))=0</formula>
    </cfRule>
  </conditionalFormatting>
  <conditionalFormatting sqref="G29:G36">
    <cfRule type="containsBlanks" dxfId="56" priority="44">
      <formula>LEN(TRIM(G29))=0</formula>
    </cfRule>
  </conditionalFormatting>
  <conditionalFormatting sqref="G29:G36">
    <cfRule type="containsBlanks" dxfId="55" priority="43">
      <formula>LEN(TRIM(G29))=0</formula>
    </cfRule>
  </conditionalFormatting>
  <conditionalFormatting sqref="G29:G36">
    <cfRule type="containsBlanks" dxfId="54" priority="42">
      <formula>LEN(TRIM(G29))=0</formula>
    </cfRule>
  </conditionalFormatting>
  <conditionalFormatting sqref="G29:G36">
    <cfRule type="containsBlanks" dxfId="53" priority="41">
      <formula>LEN(TRIM(G29))=0</formula>
    </cfRule>
  </conditionalFormatting>
  <conditionalFormatting sqref="G29:G36">
    <cfRule type="containsBlanks" dxfId="52" priority="40">
      <formula>LEN(TRIM(G29))=0</formula>
    </cfRule>
  </conditionalFormatting>
  <conditionalFormatting sqref="G29:G36">
    <cfRule type="containsBlanks" dxfId="51" priority="39">
      <formula>LEN(TRIM(G29))=0</formula>
    </cfRule>
  </conditionalFormatting>
  <conditionalFormatting sqref="G37">
    <cfRule type="containsBlanks" dxfId="50" priority="38">
      <formula>LEN(TRIM(G37))=0</formula>
    </cfRule>
  </conditionalFormatting>
  <conditionalFormatting sqref="G37">
    <cfRule type="containsBlanks" dxfId="49" priority="37">
      <formula>LEN(TRIM(G37))=0</formula>
    </cfRule>
  </conditionalFormatting>
  <conditionalFormatting sqref="G37">
    <cfRule type="containsBlanks" dxfId="48" priority="36">
      <formula>LEN(TRIM(G37))=0</formula>
    </cfRule>
  </conditionalFormatting>
  <conditionalFormatting sqref="G37">
    <cfRule type="containsBlanks" dxfId="47" priority="35">
      <formula>LEN(TRIM(G37))=0</formula>
    </cfRule>
  </conditionalFormatting>
  <conditionalFormatting sqref="G37">
    <cfRule type="containsBlanks" dxfId="46" priority="34">
      <formula>LEN(TRIM(G37))=0</formula>
    </cfRule>
  </conditionalFormatting>
  <conditionalFormatting sqref="G37">
    <cfRule type="containsBlanks" dxfId="45" priority="33">
      <formula>LEN(TRIM(G37))=0</formula>
    </cfRule>
  </conditionalFormatting>
  <conditionalFormatting sqref="G38:G39">
    <cfRule type="containsBlanks" dxfId="44" priority="32">
      <formula>LEN(TRIM(G38))=0</formula>
    </cfRule>
  </conditionalFormatting>
  <conditionalFormatting sqref="G38:G39">
    <cfRule type="containsBlanks" dxfId="43" priority="31">
      <formula>LEN(TRIM(G38))=0</formula>
    </cfRule>
  </conditionalFormatting>
  <conditionalFormatting sqref="G38:G39">
    <cfRule type="containsBlanks" dxfId="42" priority="30">
      <formula>LEN(TRIM(G38))=0</formula>
    </cfRule>
  </conditionalFormatting>
  <conditionalFormatting sqref="G38:G39">
    <cfRule type="containsBlanks" dxfId="41" priority="29">
      <formula>LEN(TRIM(G38))=0</formula>
    </cfRule>
  </conditionalFormatting>
  <conditionalFormatting sqref="G38:G39">
    <cfRule type="containsBlanks" dxfId="40" priority="28">
      <formula>LEN(TRIM(G38))=0</formula>
    </cfRule>
  </conditionalFormatting>
  <conditionalFormatting sqref="G38:G39">
    <cfRule type="containsBlanks" dxfId="39" priority="27">
      <formula>LEN(TRIM(G38))=0</formula>
    </cfRule>
  </conditionalFormatting>
  <conditionalFormatting sqref="G11:G40">
    <cfRule type="containsBlanks" dxfId="38" priority="26">
      <formula>LEN(TRIM(G11))=0</formula>
    </cfRule>
  </conditionalFormatting>
  <conditionalFormatting sqref="G11:G40">
    <cfRule type="containsBlanks" dxfId="37" priority="25">
      <formula>LEN(TRIM(G11))=0</formula>
    </cfRule>
  </conditionalFormatting>
  <conditionalFormatting sqref="G86">
    <cfRule type="containsBlanks" dxfId="36" priority="24">
      <formula>LEN(TRIM(G86))=0</formula>
    </cfRule>
  </conditionalFormatting>
  <conditionalFormatting sqref="G285">
    <cfRule type="containsBlanks" dxfId="35" priority="23">
      <formula>LEN(TRIM(G285))=0</formula>
    </cfRule>
  </conditionalFormatting>
  <conditionalFormatting sqref="G286">
    <cfRule type="containsBlanks" dxfId="34" priority="22">
      <formula>LEN(TRIM(G286))=0</formula>
    </cfRule>
  </conditionalFormatting>
  <conditionalFormatting sqref="G287">
    <cfRule type="containsBlanks" dxfId="33" priority="21">
      <formula>LEN(TRIM(G287))=0</formula>
    </cfRule>
  </conditionalFormatting>
  <conditionalFormatting sqref="G288">
    <cfRule type="containsBlanks" dxfId="32" priority="20">
      <formula>LEN(TRIM(G288))=0</formula>
    </cfRule>
  </conditionalFormatting>
  <conditionalFormatting sqref="G288">
    <cfRule type="containsBlanks" dxfId="31" priority="19">
      <formula>LEN(TRIM(G288))=0</formula>
    </cfRule>
  </conditionalFormatting>
  <conditionalFormatting sqref="G289:G290">
    <cfRule type="containsBlanks" dxfId="30" priority="18">
      <formula>LEN(TRIM(G289))=0</formula>
    </cfRule>
  </conditionalFormatting>
  <conditionalFormatting sqref="G291">
    <cfRule type="containsBlanks" dxfId="29" priority="17">
      <formula>LEN(TRIM(G291))=0</formula>
    </cfRule>
  </conditionalFormatting>
  <conditionalFormatting sqref="G292">
    <cfRule type="containsBlanks" dxfId="28" priority="16">
      <formula>LEN(TRIM(G292))=0</formula>
    </cfRule>
  </conditionalFormatting>
  <conditionalFormatting sqref="G292">
    <cfRule type="containsBlanks" dxfId="27" priority="15">
      <formula>LEN(TRIM(G292))=0</formula>
    </cfRule>
  </conditionalFormatting>
  <conditionalFormatting sqref="G23">
    <cfRule type="containsBlanks" dxfId="26" priority="14">
      <formula>LEN(TRIM(G23))=0</formula>
    </cfRule>
  </conditionalFormatting>
  <conditionalFormatting sqref="G23">
    <cfRule type="containsBlanks" dxfId="25" priority="13">
      <formula>LEN(TRIM(G23))=0</formula>
    </cfRule>
  </conditionalFormatting>
  <conditionalFormatting sqref="G23">
    <cfRule type="containsBlanks" dxfId="24" priority="12">
      <formula>LEN(TRIM(G23))=0</formula>
    </cfRule>
  </conditionalFormatting>
  <conditionalFormatting sqref="G23">
    <cfRule type="containsBlanks" dxfId="23" priority="11">
      <formula>LEN(TRIM(G23))=0</formula>
    </cfRule>
  </conditionalFormatting>
  <conditionalFormatting sqref="G23">
    <cfRule type="containsBlanks" dxfId="22" priority="10">
      <formula>LEN(TRIM(G23))=0</formula>
    </cfRule>
  </conditionalFormatting>
  <conditionalFormatting sqref="G23">
    <cfRule type="containsBlanks" dxfId="21" priority="9">
      <formula>LEN(TRIM(G23))=0</formula>
    </cfRule>
  </conditionalFormatting>
  <conditionalFormatting sqref="G23">
    <cfRule type="containsBlanks" dxfId="20" priority="8">
      <formula>LEN(TRIM(G23))=0</formula>
    </cfRule>
  </conditionalFormatting>
  <conditionalFormatting sqref="G23">
    <cfRule type="containsBlanks" dxfId="19" priority="7">
      <formula>LEN(TRIM(G23))=0</formula>
    </cfRule>
  </conditionalFormatting>
  <conditionalFormatting sqref="G23">
    <cfRule type="containsBlanks" dxfId="18" priority="6">
      <formula>LEN(TRIM(G23))=0</formula>
    </cfRule>
  </conditionalFormatting>
  <conditionalFormatting sqref="G23">
    <cfRule type="containsBlanks" dxfId="17" priority="5">
      <formula>LEN(TRIM(G23))=0</formula>
    </cfRule>
  </conditionalFormatting>
  <conditionalFormatting sqref="G23">
    <cfRule type="containsBlanks" dxfId="16" priority="4">
      <formula>LEN(TRIM(G23))=0</formula>
    </cfRule>
  </conditionalFormatting>
  <conditionalFormatting sqref="G23">
    <cfRule type="containsBlanks" dxfId="15" priority="3">
      <formula>LEN(TRIM(G23))=0</formula>
    </cfRule>
  </conditionalFormatting>
  <conditionalFormatting sqref="G21">
    <cfRule type="containsBlanks" dxfId="14" priority="2">
      <formula>LEN(TRIM(G21))=0</formula>
    </cfRule>
  </conditionalFormatting>
  <conditionalFormatting sqref="G21">
    <cfRule type="containsBlanks" dxfId="13" priority="1">
      <formula>LEN(TRIM(G21))=0</formula>
    </cfRule>
  </conditionalFormatting>
  <dataValidations count="33">
    <dataValidation type="whole" allowBlank="1" showInputMessage="1" showErrorMessage="1" errorTitle="Entrada no válida" error="Por favor escriba un número entero" promptTitle="Escriba un número entero en esta casilla" sqref="L11 T11:W11 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sqref="N11">
      <formula1>-999999999999999</formula1>
      <formula2>999999999999999</formula2>
    </dataValidation>
    <dataValidation type="textLength" allowBlank="1" showInputMessage="1" showErrorMessage="1" errorTitle="Entrada no válida" error="Escriba un texto  Maximo 100 Caracteres" promptTitle="Cualquier contenido Maximo 100 Caracteres" sqref="O11 R11">
      <formula1>0</formula1>
      <formula2>100</formula2>
    </dataValidation>
    <dataValidation type="whole" allowBlank="1" showInputMessage="1" showErrorMessage="1" errorTitle="Entrada no válida" error="Por favor escriba un número entero" promptTitle="Escriba un número entero en esta casilla" sqref="P11:Q11">
      <formula1>-9999999999</formula1>
      <formula2>9999999999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J11:J292">
      <formula1>$C$350015:$C$350020</formula1>
    </dataValidation>
    <dataValidation type="list" allowBlank="1" showInputMessage="1" showErrorMessage="1" errorTitle="Entrada no válida" error="Por favor seleccione un elemento de la lista" promptTitle="Seleccione un elemento de la lista" sqref="M11">
      <formula1>$D$350015:$D$350019</formula1>
    </dataValidation>
    <dataValidation type="list" allowBlank="1" showInputMessage="1" showErrorMessage="1" errorTitle="Entrada no válida" error="Por favor seleccione un elemento de la lista" promptTitle="Seleccione un elemento de la lista" sqref="F23 F41:F42 F11">
      <formula1>$A$350162:$A$350165</formula1>
    </dataValidation>
    <dataValidation type="list" allowBlank="1" showInputMessage="1" showErrorMessage="1" errorTitle="Entrada no válida" error="Por favor seleccione un elemento de la lista" promptTitle="Seleccione un elemento de la lista" sqref="G41 G43:G44 G46:G50 G52 G56 G59:G60 G62 G64 G67:G69 G72 G75 G77 G81:G82 G85 G88">
      <formula1>$C$350947:$C$351019</formula1>
    </dataValidation>
    <dataValidation type="list" allowBlank="1" showInputMessage="1" showErrorMessage="1" errorTitle="Entrada no válida" error="Por favor seleccione un elemento de la lista" promptTitle="Seleccione un elemento de la lista" sqref="G42 G45 G51 G54:G55 G61 G63 G65:G66 G70:G71 G73:G74 G80 G83:G84 G87 G89:G93">
      <formula1>$B$351168:$B$351240</formula1>
    </dataValidation>
    <dataValidation type="list" allowBlank="1" showInputMessage="1" showErrorMessage="1" errorTitle="Entrada no válida" error="Por favor seleccione un elemento de la lista" promptTitle="Seleccione un elemento de la lista" sqref="F43:F44 F46:F50 F52 F56 F59:F60 F62 F64 F67:F69 F72 F75 F77 F81:F82 F85 F88">
      <formula1>$B$350947:$B$350950</formula1>
    </dataValidation>
    <dataValidation type="list" allowBlank="1" showInputMessage="1" showErrorMessage="1" errorTitle="Entrada no válida" error="Por favor seleccione un elemento de la lista" promptTitle="Seleccione un elemento de la lista" sqref="F45 F51 F54:F55 F61 F63 F65:F66 F70:F71 F73:F74 F80 F83:F84 F87 F89:F93">
      <formula1>$A$351146:$A$351149</formula1>
    </dataValidation>
    <dataValidation type="list" allowBlank="1" showInputMessage="1" showErrorMessage="1" errorTitle="Entrada no válida" error="Por favor seleccione un elemento de la lista" promptTitle="Seleccione un elemento de la lista" sqref="G53 G57:G58 G76 G78:G79">
      <formula1>$B$350936:$B$351008</formula1>
    </dataValidation>
    <dataValidation type="list" allowBlank="1" showInputMessage="1" showErrorMessage="1" errorTitle="Entrada no válida" error="Por favor seleccione un elemento de la lista" promptTitle="Seleccione un elemento de la lista" sqref="F53 F57:F58 F76 F78:F79">
      <formula1>$A$350936:$A$350939</formula1>
    </dataValidation>
    <dataValidation type="list" allowBlank="1" showInputMessage="1" showErrorMessage="1" errorTitle="Entrada no válida" error="Por favor seleccione un elemento de la lista" promptTitle="Seleccione un elemento de la lista" sqref="F94:F96 F98:F241 F243:F259 F261:F263 F265:F267 F269:F271 F273 F86">
      <formula1>$A$351120:$A$351123</formula1>
    </dataValidation>
    <dataValidation type="list" allowBlank="1" showInputMessage="1" showErrorMessage="1" errorTitle="Entrada no válida" error="Por favor seleccione un elemento de la lista" promptTitle="Seleccione un elemento de la lista" sqref="G94:G96 G98:G241 G243:G259 G261:G263 G265:G267 G269:G271 G273 G86">
      <formula1>$B$351120:$B$351192</formula1>
    </dataValidation>
    <dataValidation type="list" allowBlank="1" showInputMessage="1" showErrorMessage="1" errorTitle="Entrada no válida" error="Por favor seleccione un elemento de la lista" promptTitle="Seleccione un elemento de la lista" sqref="G97">
      <formula1>$C$350991:$C$351063</formula1>
    </dataValidation>
    <dataValidation type="list" allowBlank="1" showInputMessage="1" showErrorMessage="1" errorTitle="Entrada no válida" error="Por favor seleccione un elemento de la lista" promptTitle="Seleccione un elemento de la lista" sqref="F97">
      <formula1>$B$350991:$B$350994</formula1>
    </dataValidation>
    <dataValidation type="list" allowBlank="1" showInputMessage="1" showErrorMessage="1" errorTitle="Entrada no válida" error="Por favor seleccione un elemento de la lista" promptTitle="Seleccione un elemento de la lista" sqref="F242 F260 F264 F268 F272 F274:F284">
      <formula1>$A$350935:$A$350938</formula1>
    </dataValidation>
    <dataValidation type="list" allowBlank="1" showInputMessage="1" showErrorMessage="1" errorTitle="Entrada no válida" error="Por favor seleccione un elemento de la lista" promptTitle="Seleccione un elemento de la lista" sqref="G242 G260 G264 G268 G272 G274:G284">
      <formula1>$B$350935:$B$351007</formula1>
    </dataValidation>
    <dataValidation type="textLength" allowBlank="1" showInputMessage="1" showErrorMessage="1" errorTitle="Entrada no válida" error="Escriba un texto  Maximo 4 Caracteres" promptTitle="Cualquier contenido Maximo 4 Caracteres" sqref="C11:C292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$B$350711:$B$350783</formula1>
    </dataValidation>
    <dataValidation type="list" allowBlank="1" showInputMessage="1" showErrorMessage="1" errorTitle="Entrada no válida" error="Por favor seleccione un elemento de la lista" promptTitle="Seleccione un elemento de la lista" sqref="F24:G26 F12:G20 F22:G22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sqref="G27:G28 G21 G288">
      <formula1>$B$350999:$B$351071</formula1>
    </dataValidation>
    <dataValidation type="list" allowBlank="1" showInputMessage="1" showErrorMessage="1" errorTitle="Entrada no válida" error="Por favor seleccione un elemento de la lista" promptTitle="Seleccione un elemento de la lista" sqref="F27:F28 F21 F288">
      <formula1>$A$350999:$A$351002</formula1>
    </dataValidation>
    <dataValidation type="list" allowBlank="1" showInputMessage="1" showErrorMessage="1" errorTitle="Entrada no válida" error="Por favor seleccione un elemento de la lista" promptTitle="Seleccione un elemento de la lista" sqref="G29:G36 G38:G39">
      <formula1>$B$350998:$B$351070</formula1>
    </dataValidation>
    <dataValidation type="list" allowBlank="1" showInputMessage="1" showErrorMessage="1" errorTitle="Entrada no válida" error="Por favor seleccione un elemento de la lista" promptTitle="Seleccione un elemento de la lista" sqref="F29:F36 F38:F39">
      <formula1>$A$350998:$A$351001</formula1>
    </dataValidation>
    <dataValidation type="list" allowBlank="1" showInputMessage="1" showErrorMessage="1" errorTitle="Entrada no válida" error="Por favor seleccione un elemento de la lista" promptTitle="Seleccione un elemento de la lista" sqref="G37">
      <formula1>$B$350213:$B$350285</formula1>
    </dataValidation>
    <dataValidation type="list" allowBlank="1" showInputMessage="1" showErrorMessage="1" errorTitle="Entrada no válida" error="Por favor seleccione un elemento de la lista" promptTitle="Seleccione un elemento de la lista" sqref="F37">
      <formula1>$A$350213:$A$350216</formula1>
    </dataValidation>
    <dataValidation type="list" allowBlank="1" showInputMessage="1" showErrorMessage="1" errorTitle="Entrada no válida" error="Por favor seleccione un elemento de la lista" promptTitle="Seleccione un elemento de la lista" sqref="G40">
      <formula1>$B$350997:$B$351069</formula1>
    </dataValidation>
    <dataValidation type="list" allowBlank="1" showInputMessage="1" showErrorMessage="1" errorTitle="Entrada no válida" error="Por favor seleccione un elemento de la lista" promptTitle="Seleccione un elemento de la lista" sqref="F40">
      <formula1>$A$351000:$A$351003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>
      <selection activeCell="C6" sqref="C6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62" customWidth="1"/>
    <col min="11" max="11" width="34" customWidth="1"/>
    <col min="12" max="12" width="68" customWidth="1"/>
    <col min="13" max="13" width="67" customWidth="1"/>
    <col min="14" max="14" width="65" customWidth="1"/>
    <col min="15" max="15" width="28" customWidth="1"/>
    <col min="16" max="16" width="91" customWidth="1"/>
    <col min="17" max="17" width="44" customWidth="1"/>
    <col min="18" max="18" width="19" customWidth="1"/>
    <col min="19" max="19" width="23" customWidth="1"/>
    <col min="21" max="256" width="8" hidden="1"/>
  </cols>
  <sheetData>
    <row r="1" spans="1:19" x14ac:dyDescent="0.25">
      <c r="B1" s="1" t="s">
        <v>0</v>
      </c>
      <c r="C1" s="1">
        <v>50</v>
      </c>
      <c r="D1" s="1" t="s">
        <v>1</v>
      </c>
    </row>
    <row r="2" spans="1:19" x14ac:dyDescent="0.25">
      <c r="B2" s="1" t="s">
        <v>2</v>
      </c>
      <c r="C2" s="1">
        <v>14205</v>
      </c>
      <c r="D2" s="1" t="s">
        <v>400</v>
      </c>
    </row>
    <row r="3" spans="1:19" x14ac:dyDescent="0.25">
      <c r="B3" s="1" t="s">
        <v>4</v>
      </c>
      <c r="C3" s="1">
        <v>1</v>
      </c>
    </row>
    <row r="4" spans="1:19" x14ac:dyDescent="0.25">
      <c r="B4" s="1" t="s">
        <v>5</v>
      </c>
      <c r="C4" s="1">
        <v>235</v>
      </c>
    </row>
    <row r="5" spans="1:19" x14ac:dyDescent="0.25">
      <c r="B5" s="1" t="s">
        <v>6</v>
      </c>
      <c r="C5" s="4">
        <v>43921</v>
      </c>
    </row>
    <row r="6" spans="1:19" x14ac:dyDescent="0.25">
      <c r="B6" s="1" t="s">
        <v>7</v>
      </c>
      <c r="C6" s="1">
        <v>1</v>
      </c>
      <c r="D6" s="1" t="s">
        <v>8</v>
      </c>
    </row>
    <row r="8" spans="1:19" x14ac:dyDescent="0.25">
      <c r="A8" s="1" t="s">
        <v>9</v>
      </c>
      <c r="B8" s="147" t="s">
        <v>401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</row>
    <row r="9" spans="1:1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</row>
    <row r="10" spans="1:19" x14ac:dyDescent="0.25">
      <c r="C10" s="1" t="s">
        <v>60</v>
      </c>
      <c r="D10" s="1" t="s">
        <v>402</v>
      </c>
      <c r="E10" s="1" t="s">
        <v>62</v>
      </c>
      <c r="F10" s="1" t="s">
        <v>63</v>
      </c>
      <c r="G10" s="1" t="s">
        <v>64</v>
      </c>
      <c r="H10" s="1" t="s">
        <v>403</v>
      </c>
      <c r="I10" s="1" t="s">
        <v>404</v>
      </c>
      <c r="J10" s="1" t="s">
        <v>405</v>
      </c>
      <c r="K10" s="1" t="s">
        <v>406</v>
      </c>
      <c r="L10" s="1" t="s">
        <v>407</v>
      </c>
      <c r="M10" s="1" t="s">
        <v>408</v>
      </c>
      <c r="N10" s="1" t="s">
        <v>409</v>
      </c>
      <c r="O10" s="1" t="s">
        <v>410</v>
      </c>
      <c r="P10" s="1" t="s">
        <v>411</v>
      </c>
      <c r="Q10" s="1" t="s">
        <v>412</v>
      </c>
      <c r="R10" s="1" t="s">
        <v>22</v>
      </c>
      <c r="S10" s="1" t="s">
        <v>324</v>
      </c>
    </row>
    <row r="11" spans="1:19" x14ac:dyDescent="0.25">
      <c r="A11" s="1">
        <v>1</v>
      </c>
      <c r="B11" t="s">
        <v>23</v>
      </c>
      <c r="C11" s="5" t="s">
        <v>24</v>
      </c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2" t="s">
        <v>24</v>
      </c>
      <c r="J11" s="3" t="s">
        <v>24</v>
      </c>
      <c r="K11" s="3" t="s">
        <v>24</v>
      </c>
      <c r="L11" s="3" t="s">
        <v>24</v>
      </c>
      <c r="M11" s="2" t="s">
        <v>24</v>
      </c>
      <c r="N11" s="3"/>
      <c r="O11" s="3" t="s">
        <v>24</v>
      </c>
      <c r="P11" s="3" t="s">
        <v>24</v>
      </c>
      <c r="Q11" s="2" t="s">
        <v>24</v>
      </c>
      <c r="R11" s="3" t="s">
        <v>24</v>
      </c>
      <c r="S11" s="3" t="s">
        <v>24</v>
      </c>
    </row>
    <row r="351003" spans="1:7" x14ac:dyDescent="0.25">
      <c r="A351003" t="s">
        <v>89</v>
      </c>
      <c r="B351003" t="s">
        <v>90</v>
      </c>
      <c r="C351003" t="s">
        <v>413</v>
      </c>
      <c r="D351003" t="s">
        <v>414</v>
      </c>
      <c r="E351003" t="s">
        <v>415</v>
      </c>
      <c r="F351003" t="s">
        <v>416</v>
      </c>
      <c r="G351003" t="s">
        <v>326</v>
      </c>
    </row>
    <row r="351004" spans="1:7" x14ac:dyDescent="0.25">
      <c r="A351004" t="s">
        <v>98</v>
      </c>
      <c r="B351004" t="s">
        <v>99</v>
      </c>
      <c r="C351004" t="s">
        <v>417</v>
      </c>
      <c r="D351004" t="s">
        <v>418</v>
      </c>
      <c r="E351004" t="s">
        <v>419</v>
      </c>
      <c r="F351004" t="s">
        <v>420</v>
      </c>
      <c r="G351004" t="s">
        <v>328</v>
      </c>
    </row>
    <row r="351005" spans="1:7" x14ac:dyDescent="0.25">
      <c r="A351005" t="s">
        <v>109</v>
      </c>
      <c r="B351005" t="s">
        <v>110</v>
      </c>
      <c r="C351005" t="s">
        <v>421</v>
      </c>
      <c r="D351005" t="s">
        <v>422</v>
      </c>
      <c r="E351005" t="s">
        <v>423</v>
      </c>
      <c r="F351005" t="s">
        <v>424</v>
      </c>
      <c r="G351005" t="s">
        <v>330</v>
      </c>
    </row>
    <row r="351006" spans="1:7" x14ac:dyDescent="0.25">
      <c r="B351006" t="s">
        <v>120</v>
      </c>
      <c r="C351006" t="s">
        <v>425</v>
      </c>
      <c r="D351006" t="s">
        <v>426</v>
      </c>
      <c r="E351006" t="s">
        <v>427</v>
      </c>
      <c r="F351006" t="s">
        <v>428</v>
      </c>
      <c r="G351006" t="s">
        <v>332</v>
      </c>
    </row>
    <row r="351007" spans="1:7" x14ac:dyDescent="0.25">
      <c r="B351007" t="s">
        <v>130</v>
      </c>
      <c r="C351007" t="s">
        <v>429</v>
      </c>
      <c r="E351007" t="s">
        <v>430</v>
      </c>
      <c r="G351007" t="s">
        <v>334</v>
      </c>
    </row>
    <row r="351008" spans="1:7" x14ac:dyDescent="0.25">
      <c r="B351008" t="s">
        <v>137</v>
      </c>
      <c r="C351008" t="s">
        <v>431</v>
      </c>
      <c r="E351008" t="s">
        <v>432</v>
      </c>
      <c r="G351008" t="s">
        <v>336</v>
      </c>
    </row>
    <row r="351009" spans="2:7" x14ac:dyDescent="0.25">
      <c r="B351009" t="s">
        <v>143</v>
      </c>
      <c r="E351009" t="s">
        <v>433</v>
      </c>
      <c r="G351009" t="s">
        <v>337</v>
      </c>
    </row>
    <row r="351010" spans="2:7" x14ac:dyDescent="0.25">
      <c r="B351010" t="s">
        <v>147</v>
      </c>
      <c r="E351010" t="s">
        <v>434</v>
      </c>
      <c r="G351010" t="s">
        <v>338</v>
      </c>
    </row>
    <row r="351011" spans="2:7" x14ac:dyDescent="0.25">
      <c r="B351011" t="s">
        <v>151</v>
      </c>
      <c r="E351011" t="s">
        <v>435</v>
      </c>
      <c r="G351011" t="s">
        <v>339</v>
      </c>
    </row>
    <row r="351012" spans="2:7" x14ac:dyDescent="0.25">
      <c r="B351012" t="s">
        <v>154</v>
      </c>
      <c r="G351012" t="s">
        <v>340</v>
      </c>
    </row>
    <row r="351013" spans="2:7" x14ac:dyDescent="0.25">
      <c r="B351013" t="s">
        <v>156</v>
      </c>
      <c r="G351013" t="s">
        <v>341</v>
      </c>
    </row>
    <row r="351014" spans="2:7" x14ac:dyDescent="0.25">
      <c r="B351014" t="s">
        <v>158</v>
      </c>
      <c r="G351014" t="s">
        <v>342</v>
      </c>
    </row>
    <row r="351015" spans="2:7" x14ac:dyDescent="0.25">
      <c r="B351015" t="s">
        <v>160</v>
      </c>
      <c r="G351015" t="s">
        <v>343</v>
      </c>
    </row>
    <row r="351016" spans="2:7" x14ac:dyDescent="0.25">
      <c r="B351016" t="s">
        <v>162</v>
      </c>
      <c r="G351016" t="s">
        <v>344</v>
      </c>
    </row>
    <row r="351017" spans="2:7" x14ac:dyDescent="0.25">
      <c r="B351017" t="s">
        <v>164</v>
      </c>
      <c r="G351017" t="s">
        <v>345</v>
      </c>
    </row>
    <row r="351018" spans="2:7" x14ac:dyDescent="0.25">
      <c r="B351018" t="s">
        <v>166</v>
      </c>
      <c r="G351018" t="s">
        <v>346</v>
      </c>
    </row>
    <row r="351019" spans="2:7" x14ac:dyDescent="0.25">
      <c r="B351019" t="s">
        <v>168</v>
      </c>
      <c r="G351019" t="s">
        <v>347</v>
      </c>
    </row>
    <row r="351020" spans="2:7" x14ac:dyDescent="0.25">
      <c r="B351020" t="s">
        <v>170</v>
      </c>
      <c r="G351020" t="s">
        <v>348</v>
      </c>
    </row>
    <row r="351021" spans="2:7" x14ac:dyDescent="0.25">
      <c r="B351021" t="s">
        <v>172</v>
      </c>
      <c r="G351021" t="s">
        <v>349</v>
      </c>
    </row>
    <row r="351022" spans="2:7" x14ac:dyDescent="0.25">
      <c r="B351022" t="s">
        <v>174</v>
      </c>
      <c r="G351022" t="s">
        <v>350</v>
      </c>
    </row>
    <row r="351023" spans="2:7" x14ac:dyDescent="0.25">
      <c r="B351023" t="s">
        <v>176</v>
      </c>
      <c r="G351023" t="s">
        <v>351</v>
      </c>
    </row>
    <row r="351024" spans="2:7" x14ac:dyDescent="0.25">
      <c r="B351024" t="s">
        <v>178</v>
      </c>
      <c r="G351024" t="s">
        <v>352</v>
      </c>
    </row>
    <row r="351025" spans="2:7" x14ac:dyDescent="0.25">
      <c r="B351025" t="s">
        <v>180</v>
      </c>
      <c r="G351025" t="s">
        <v>353</v>
      </c>
    </row>
    <row r="351026" spans="2:7" x14ac:dyDescent="0.25">
      <c r="B351026" t="s">
        <v>182</v>
      </c>
      <c r="G351026" t="s">
        <v>354</v>
      </c>
    </row>
    <row r="351027" spans="2:7" x14ac:dyDescent="0.25">
      <c r="B351027" t="s">
        <v>183</v>
      </c>
      <c r="G351027" t="s">
        <v>355</v>
      </c>
    </row>
    <row r="351028" spans="2:7" x14ac:dyDescent="0.25">
      <c r="B351028" t="s">
        <v>184</v>
      </c>
      <c r="G351028" t="s">
        <v>356</v>
      </c>
    </row>
    <row r="351029" spans="2:7" x14ac:dyDescent="0.25">
      <c r="B351029" t="s">
        <v>185</v>
      </c>
    </row>
    <row r="351030" spans="2:7" x14ac:dyDescent="0.25">
      <c r="B351030" t="s">
        <v>186</v>
      </c>
    </row>
    <row r="351031" spans="2:7" x14ac:dyDescent="0.25">
      <c r="B351031" t="s">
        <v>187</v>
      </c>
    </row>
    <row r="351032" spans="2:7" x14ac:dyDescent="0.25">
      <c r="B351032" t="s">
        <v>188</v>
      </c>
    </row>
    <row r="351033" spans="2:7" x14ac:dyDescent="0.25">
      <c r="B351033" t="s">
        <v>189</v>
      </c>
    </row>
    <row r="351034" spans="2:7" x14ac:dyDescent="0.25">
      <c r="B351034" t="s">
        <v>190</v>
      </c>
    </row>
    <row r="351035" spans="2:7" x14ac:dyDescent="0.25">
      <c r="B351035" t="s">
        <v>191</v>
      </c>
    </row>
    <row r="351036" spans="2:7" x14ac:dyDescent="0.25">
      <c r="B351036" t="s">
        <v>192</v>
      </c>
    </row>
    <row r="351037" spans="2:7" x14ac:dyDescent="0.25">
      <c r="B351037" t="s">
        <v>193</v>
      </c>
    </row>
    <row r="351038" spans="2:7" x14ac:dyDescent="0.25">
      <c r="B351038" t="s">
        <v>194</v>
      </c>
    </row>
    <row r="351039" spans="2:7" x14ac:dyDescent="0.25">
      <c r="B351039" t="s">
        <v>195</v>
      </c>
    </row>
    <row r="351040" spans="2:7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S8"/>
  </mergeCells>
  <dataValidations count="15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$C$351002:$C$351008</formula1>
    </dataValidation>
    <dataValidation type="date" allowBlank="1" showInputMessage="1" errorTitle="Entrada no válida" error="Por favor escriba una fecha válida (AAAA/MM/DD)" promptTitle="Ingrese una fecha (AAAA/MM/DD)" sqref="I11 Q11 M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J11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sqref="K11">
      <formula1>$E$351002:$E$351011</formula1>
    </dataValidation>
    <dataValidation type="textLength" allowBlank="1" showInputMessage="1" showErrorMessage="1" errorTitle="Entrada no válida" error="Escriba un texto  Maximo 20 Caracteres" promptTitle="Cualquier contenido Maximo 20 Caracteres" sqref="L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O11">
      <formula1>$F$351002:$F$351006</formula1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  <dataValidation type="textLength" allowBlank="1" showInputMessage="1" showErrorMessage="1" errorTitle="Entrada no válida" error="Escriba un texto  Maximo 3000 Caracteres" promptTitle="Cualquier contenido Maximo 3000 Caracteres" sqref="R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S11">
      <formula1>$G$351002:$G$351028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350545"/>
  <sheetViews>
    <sheetView tabSelected="1" zoomScale="90" zoomScaleNormal="90" workbookViewId="0">
      <selection activeCell="A4" sqref="A4"/>
    </sheetView>
  </sheetViews>
  <sheetFormatPr baseColWidth="10" defaultColWidth="9.140625" defaultRowHeight="15" x14ac:dyDescent="0.25"/>
  <cols>
    <col min="2" max="2" width="16" customWidth="1"/>
    <col min="3" max="3" width="13.7109375" customWidth="1"/>
    <col min="4" max="4" width="20.5703125" customWidth="1"/>
    <col min="5" max="5" width="14.42578125" customWidth="1"/>
    <col min="6" max="6" width="15" customWidth="1"/>
    <col min="7" max="7" width="33" customWidth="1"/>
    <col min="8" max="8" width="12.85546875" customWidth="1"/>
    <col min="9" max="9" width="26.5703125" customWidth="1"/>
    <col min="10" max="10" width="21" customWidth="1"/>
    <col min="11" max="11" width="16.85546875" customWidth="1"/>
    <col min="12" max="12" width="16" customWidth="1"/>
    <col min="13" max="13" width="14.140625" customWidth="1"/>
    <col min="14" max="14" width="16.42578125" customWidth="1"/>
    <col min="15" max="15" width="23.5703125" customWidth="1"/>
    <col min="16" max="16" width="17.7109375" customWidth="1"/>
    <col min="17" max="223" width="8" customWidth="1"/>
    <col min="230" max="230" width="49" customWidth="1"/>
  </cols>
  <sheetData>
    <row r="1" spans="1:226" x14ac:dyDescent="0.25">
      <c r="B1" s="1" t="s">
        <v>0</v>
      </c>
      <c r="C1" s="1">
        <v>50</v>
      </c>
      <c r="D1" s="1" t="s">
        <v>1</v>
      </c>
    </row>
    <row r="2" spans="1:226" x14ac:dyDescent="0.25">
      <c r="B2" s="1" t="s">
        <v>2</v>
      </c>
      <c r="C2" s="1">
        <v>14206</v>
      </c>
      <c r="D2" s="1" t="s">
        <v>436</v>
      </c>
    </row>
    <row r="3" spans="1:226" x14ac:dyDescent="0.25">
      <c r="B3" s="1" t="s">
        <v>4</v>
      </c>
      <c r="C3" s="1">
        <v>1</v>
      </c>
    </row>
    <row r="4" spans="1:226" x14ac:dyDescent="0.25">
      <c r="B4" s="1" t="s">
        <v>5</v>
      </c>
      <c r="C4" s="1">
        <v>235</v>
      </c>
    </row>
    <row r="5" spans="1:226" x14ac:dyDescent="0.25">
      <c r="B5" s="1" t="s">
        <v>6</v>
      </c>
      <c r="C5" s="4">
        <v>43951</v>
      </c>
    </row>
    <row r="6" spans="1:226" x14ac:dyDescent="0.25">
      <c r="B6" s="1" t="s">
        <v>7</v>
      </c>
      <c r="C6" s="1">
        <v>1</v>
      </c>
      <c r="D6" s="1" t="s">
        <v>8</v>
      </c>
    </row>
    <row r="8" spans="1:226" x14ac:dyDescent="0.25">
      <c r="A8" s="1" t="s">
        <v>9</v>
      </c>
      <c r="B8" s="147" t="s">
        <v>437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22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</row>
    <row r="10" spans="1:226" ht="15.75" thickBot="1" x14ac:dyDescent="0.3">
      <c r="C10" s="14" t="s">
        <v>60</v>
      </c>
      <c r="D10" s="14" t="s">
        <v>61</v>
      </c>
      <c r="E10" s="14" t="s">
        <v>62</v>
      </c>
      <c r="F10" s="14" t="s">
        <v>63</v>
      </c>
      <c r="G10" s="14" t="s">
        <v>64</v>
      </c>
      <c r="H10" s="14" t="s">
        <v>438</v>
      </c>
      <c r="I10" s="14" t="s">
        <v>439</v>
      </c>
      <c r="J10" s="14" t="s">
        <v>440</v>
      </c>
      <c r="K10" s="14" t="s">
        <v>12</v>
      </c>
      <c r="L10" s="14" t="s">
        <v>441</v>
      </c>
      <c r="M10" s="14" t="s">
        <v>442</v>
      </c>
      <c r="N10" s="14" t="s">
        <v>443</v>
      </c>
      <c r="O10" s="14" t="s">
        <v>22</v>
      </c>
      <c r="P10" s="14" t="s">
        <v>324</v>
      </c>
    </row>
    <row r="11" spans="1:226" ht="18.75" customHeight="1" x14ac:dyDescent="0.25">
      <c r="A11" s="49">
        <v>1</v>
      </c>
      <c r="B11" s="71" t="s">
        <v>23</v>
      </c>
      <c r="C11" s="162">
        <v>235</v>
      </c>
      <c r="D11" s="34">
        <v>2020</v>
      </c>
      <c r="E11" s="113">
        <v>1524053</v>
      </c>
      <c r="F11" s="34" t="s">
        <v>98</v>
      </c>
      <c r="G11" s="74" t="s">
        <v>154</v>
      </c>
      <c r="H11" s="34" t="s">
        <v>444</v>
      </c>
      <c r="I11" s="215" t="s">
        <v>506</v>
      </c>
      <c r="J11" s="216">
        <v>72226283</v>
      </c>
      <c r="K11" s="217">
        <v>0</v>
      </c>
      <c r="L11" s="53"/>
      <c r="M11" s="72"/>
      <c r="N11" s="24"/>
      <c r="O11" s="25"/>
      <c r="P11" s="26" t="s">
        <v>24</v>
      </c>
      <c r="HR11" s="20" t="s">
        <v>469</v>
      </c>
    </row>
    <row r="12" spans="1:226" s="40" customFormat="1" ht="18.75" customHeight="1" x14ac:dyDescent="0.25">
      <c r="A12" s="56">
        <v>2</v>
      </c>
      <c r="B12" s="93" t="s">
        <v>447</v>
      </c>
      <c r="C12" s="163">
        <v>235</v>
      </c>
      <c r="D12" s="69">
        <v>2020</v>
      </c>
      <c r="E12" s="70">
        <v>1493818</v>
      </c>
      <c r="F12" s="69" t="s">
        <v>98</v>
      </c>
      <c r="G12" s="218" t="s">
        <v>154</v>
      </c>
      <c r="H12" s="69" t="s">
        <v>444</v>
      </c>
      <c r="I12" s="218" t="s">
        <v>507</v>
      </c>
      <c r="J12" s="219">
        <v>1052381375</v>
      </c>
      <c r="K12" s="220">
        <v>0</v>
      </c>
      <c r="L12" s="99"/>
      <c r="M12" s="73"/>
      <c r="N12" s="42"/>
      <c r="O12" s="43"/>
      <c r="P12" s="44"/>
      <c r="HR12" s="45"/>
    </row>
    <row r="13" spans="1:226" s="40" customFormat="1" ht="18.75" customHeight="1" x14ac:dyDescent="0.25">
      <c r="A13" s="56">
        <v>3</v>
      </c>
      <c r="B13" s="93" t="s">
        <v>448</v>
      </c>
      <c r="C13" s="163">
        <v>235</v>
      </c>
      <c r="D13" s="69">
        <v>2020</v>
      </c>
      <c r="E13" s="70">
        <v>1493003</v>
      </c>
      <c r="F13" s="69" t="s">
        <v>98</v>
      </c>
      <c r="G13" s="218" t="s">
        <v>154</v>
      </c>
      <c r="H13" s="69" t="s">
        <v>444</v>
      </c>
      <c r="I13" s="218" t="s">
        <v>508</v>
      </c>
      <c r="J13" s="219">
        <v>1032357427</v>
      </c>
      <c r="K13" s="220">
        <v>1</v>
      </c>
      <c r="L13" s="99"/>
      <c r="M13" s="73"/>
      <c r="N13" s="42"/>
      <c r="O13" s="43"/>
      <c r="P13" s="44"/>
      <c r="HR13" s="45"/>
    </row>
    <row r="14" spans="1:226" s="40" customFormat="1" ht="18.75" customHeight="1" x14ac:dyDescent="0.25">
      <c r="A14" s="56">
        <v>4</v>
      </c>
      <c r="B14" s="93" t="s">
        <v>449</v>
      </c>
      <c r="C14" s="163">
        <v>235</v>
      </c>
      <c r="D14" s="69">
        <v>2020</v>
      </c>
      <c r="E14" s="70">
        <v>1505200</v>
      </c>
      <c r="F14" s="69" t="s">
        <v>98</v>
      </c>
      <c r="G14" s="218" t="s">
        <v>158</v>
      </c>
      <c r="H14" s="69" t="s">
        <v>444</v>
      </c>
      <c r="I14" s="218" t="s">
        <v>509</v>
      </c>
      <c r="J14" s="219">
        <v>43561484</v>
      </c>
      <c r="K14" s="220">
        <v>4</v>
      </c>
      <c r="L14" s="99"/>
      <c r="M14" s="73"/>
      <c r="N14" s="42"/>
      <c r="O14" s="43"/>
      <c r="P14" s="44"/>
      <c r="HR14" s="45"/>
    </row>
    <row r="15" spans="1:226" s="40" customFormat="1" ht="18.75" customHeight="1" x14ac:dyDescent="0.25">
      <c r="A15" s="56">
        <v>5</v>
      </c>
      <c r="B15" s="93" t="s">
        <v>450</v>
      </c>
      <c r="C15" s="163">
        <v>235</v>
      </c>
      <c r="D15" s="69">
        <v>2020</v>
      </c>
      <c r="E15" s="70">
        <v>1494711</v>
      </c>
      <c r="F15" s="69" t="s">
        <v>98</v>
      </c>
      <c r="G15" s="218" t="s">
        <v>154</v>
      </c>
      <c r="H15" s="69" t="s">
        <v>444</v>
      </c>
      <c r="I15" s="218" t="s">
        <v>510</v>
      </c>
      <c r="J15" s="219">
        <v>19328491</v>
      </c>
      <c r="K15" s="220">
        <v>1</v>
      </c>
      <c r="L15" s="99"/>
      <c r="M15" s="73"/>
      <c r="N15" s="42"/>
      <c r="O15" s="43"/>
      <c r="P15" s="44"/>
      <c r="HR15" s="45"/>
    </row>
    <row r="16" spans="1:226" s="40" customFormat="1" ht="18.75" customHeight="1" x14ac:dyDescent="0.25">
      <c r="A16" s="56">
        <v>6</v>
      </c>
      <c r="B16" s="93" t="s">
        <v>451</v>
      </c>
      <c r="C16" s="163">
        <v>235</v>
      </c>
      <c r="D16" s="69">
        <v>2020</v>
      </c>
      <c r="E16" s="70">
        <v>1521324</v>
      </c>
      <c r="F16" s="69" t="s">
        <v>98</v>
      </c>
      <c r="G16" s="218" t="s">
        <v>158</v>
      </c>
      <c r="H16" s="69" t="s">
        <v>444</v>
      </c>
      <c r="I16" s="218" t="s">
        <v>513</v>
      </c>
      <c r="J16" s="219">
        <v>1018403375</v>
      </c>
      <c r="K16" s="220">
        <v>3</v>
      </c>
      <c r="L16" s="99"/>
      <c r="M16" s="73"/>
      <c r="N16" s="42"/>
      <c r="O16" s="43"/>
      <c r="P16" s="44"/>
      <c r="HR16" s="45"/>
    </row>
    <row r="17" spans="1:226" s="40" customFormat="1" ht="18.75" customHeight="1" x14ac:dyDescent="0.25">
      <c r="A17" s="56">
        <v>7</v>
      </c>
      <c r="B17" s="93" t="s">
        <v>452</v>
      </c>
      <c r="C17" s="163">
        <v>235</v>
      </c>
      <c r="D17" s="69">
        <v>2020</v>
      </c>
      <c r="E17" s="70">
        <v>1489947</v>
      </c>
      <c r="F17" s="69" t="s">
        <v>98</v>
      </c>
      <c r="G17" s="218" t="s">
        <v>154</v>
      </c>
      <c r="H17" s="69" t="s">
        <v>444</v>
      </c>
      <c r="I17" s="218" t="s">
        <v>511</v>
      </c>
      <c r="J17" s="219">
        <v>5350287</v>
      </c>
      <c r="K17" s="220">
        <v>6</v>
      </c>
      <c r="L17" s="99"/>
      <c r="M17" s="73"/>
      <c r="N17" s="42"/>
      <c r="O17" s="43"/>
      <c r="P17" s="44"/>
      <c r="HR17" s="45"/>
    </row>
    <row r="18" spans="1:226" s="40" customFormat="1" ht="18.75" customHeight="1" x14ac:dyDescent="0.25">
      <c r="A18" s="56">
        <v>8</v>
      </c>
      <c r="B18" s="93" t="s">
        <v>453</v>
      </c>
      <c r="C18" s="163">
        <v>235</v>
      </c>
      <c r="D18" s="69">
        <v>2020</v>
      </c>
      <c r="E18" s="70">
        <v>1494126</v>
      </c>
      <c r="F18" s="69" t="s">
        <v>98</v>
      </c>
      <c r="G18" s="218" t="s">
        <v>154</v>
      </c>
      <c r="H18" s="69" t="s">
        <v>444</v>
      </c>
      <c r="I18" s="218" t="s">
        <v>471</v>
      </c>
      <c r="J18" s="219">
        <v>79287224</v>
      </c>
      <c r="K18" s="220">
        <v>2</v>
      </c>
      <c r="L18" s="99"/>
      <c r="M18" s="73"/>
      <c r="N18" s="42"/>
      <c r="O18" s="43"/>
      <c r="P18" s="44"/>
      <c r="HR18" s="45"/>
    </row>
    <row r="19" spans="1:226" s="40" customFormat="1" ht="18.75" customHeight="1" x14ac:dyDescent="0.25">
      <c r="A19" s="56">
        <v>9</v>
      </c>
      <c r="B19" s="93" t="s">
        <v>454</v>
      </c>
      <c r="C19" s="163">
        <v>235</v>
      </c>
      <c r="D19" s="69">
        <v>2020</v>
      </c>
      <c r="E19" s="70">
        <v>1538169</v>
      </c>
      <c r="F19" s="69" t="s">
        <v>98</v>
      </c>
      <c r="G19" s="218" t="s">
        <v>154</v>
      </c>
      <c r="H19" s="69" t="s">
        <v>444</v>
      </c>
      <c r="I19" s="218" t="s">
        <v>512</v>
      </c>
      <c r="J19" s="219">
        <v>4290574</v>
      </c>
      <c r="K19" s="220">
        <v>3</v>
      </c>
      <c r="L19" s="99"/>
      <c r="M19" s="73"/>
      <c r="N19" s="42"/>
      <c r="O19" s="43"/>
      <c r="P19" s="44"/>
      <c r="HR19" s="45"/>
    </row>
    <row r="20" spans="1:226" s="40" customFormat="1" ht="18.75" customHeight="1" x14ac:dyDescent="0.25">
      <c r="A20" s="56">
        <v>10</v>
      </c>
      <c r="B20" s="93" t="s">
        <v>455</v>
      </c>
      <c r="C20" s="163">
        <v>235</v>
      </c>
      <c r="D20" s="69">
        <v>2020</v>
      </c>
      <c r="E20" s="70">
        <v>1537596</v>
      </c>
      <c r="F20" s="69" t="s">
        <v>98</v>
      </c>
      <c r="G20" s="218" t="s">
        <v>154</v>
      </c>
      <c r="H20" s="69" t="s">
        <v>444</v>
      </c>
      <c r="I20" s="218" t="s">
        <v>512</v>
      </c>
      <c r="J20" s="219">
        <v>4290574</v>
      </c>
      <c r="K20" s="220">
        <v>3</v>
      </c>
      <c r="L20" s="99"/>
      <c r="M20" s="73"/>
      <c r="N20" s="42"/>
      <c r="O20" s="43"/>
      <c r="P20" s="44"/>
      <c r="HR20" s="45"/>
    </row>
    <row r="21" spans="1:226" s="40" customFormat="1" ht="18.75" customHeight="1" thickBot="1" x14ac:dyDescent="0.3">
      <c r="A21" s="59">
        <v>11</v>
      </c>
      <c r="B21" s="104" t="s">
        <v>456</v>
      </c>
      <c r="C21" s="164">
        <v>235</v>
      </c>
      <c r="D21" s="86">
        <v>2020</v>
      </c>
      <c r="E21" s="106">
        <v>1452052</v>
      </c>
      <c r="F21" s="86" t="s">
        <v>98</v>
      </c>
      <c r="G21" s="221" t="s">
        <v>158</v>
      </c>
      <c r="H21" s="86" t="s">
        <v>444</v>
      </c>
      <c r="I21" s="221" t="s">
        <v>513</v>
      </c>
      <c r="J21" s="222">
        <v>1018403375</v>
      </c>
      <c r="K21" s="223">
        <v>3</v>
      </c>
      <c r="L21" s="224"/>
      <c r="M21" s="225"/>
      <c r="N21" s="226"/>
      <c r="O21" s="227"/>
      <c r="P21" s="228"/>
      <c r="HR21" s="45"/>
    </row>
    <row r="350474" spans="1:4" x14ac:dyDescent="0.25">
      <c r="A350474" t="s">
        <v>89</v>
      </c>
      <c r="B350474" t="s">
        <v>90</v>
      </c>
      <c r="C350474" t="s">
        <v>444</v>
      </c>
      <c r="D350474" t="s">
        <v>326</v>
      </c>
    </row>
    <row r="350475" spans="1:4" x14ac:dyDescent="0.25">
      <c r="A350475" t="s">
        <v>98</v>
      </c>
      <c r="B350475" t="s">
        <v>99</v>
      </c>
      <c r="C350475" t="s">
        <v>445</v>
      </c>
      <c r="D350475" t="s">
        <v>328</v>
      </c>
    </row>
    <row r="350476" spans="1:4" x14ac:dyDescent="0.25">
      <c r="A350476" t="s">
        <v>109</v>
      </c>
      <c r="B350476" t="s">
        <v>110</v>
      </c>
      <c r="C350476" t="s">
        <v>446</v>
      </c>
      <c r="D350476" t="s">
        <v>330</v>
      </c>
    </row>
    <row r="350477" spans="1:4" x14ac:dyDescent="0.25">
      <c r="B350477" t="s">
        <v>120</v>
      </c>
      <c r="D350477" t="s">
        <v>332</v>
      </c>
    </row>
    <row r="350478" spans="1:4" x14ac:dyDescent="0.25">
      <c r="B350478" t="s">
        <v>130</v>
      </c>
      <c r="D350478" t="s">
        <v>334</v>
      </c>
    </row>
    <row r="350479" spans="1:4" x14ac:dyDescent="0.25">
      <c r="B350479" t="s">
        <v>137</v>
      </c>
      <c r="D350479" t="s">
        <v>336</v>
      </c>
    </row>
    <row r="350480" spans="1:4" x14ac:dyDescent="0.25">
      <c r="B350480" t="s">
        <v>143</v>
      </c>
      <c r="D350480" t="s">
        <v>337</v>
      </c>
    </row>
    <row r="350481" spans="2:4" x14ac:dyDescent="0.25">
      <c r="B350481" t="s">
        <v>147</v>
      </c>
      <c r="D350481" t="s">
        <v>338</v>
      </c>
    </row>
    <row r="350482" spans="2:4" x14ac:dyDescent="0.25">
      <c r="B350482" t="s">
        <v>151</v>
      </c>
      <c r="D350482" t="s">
        <v>339</v>
      </c>
    </row>
    <row r="350483" spans="2:4" x14ac:dyDescent="0.25">
      <c r="B350483" t="s">
        <v>154</v>
      </c>
      <c r="D350483" t="s">
        <v>340</v>
      </c>
    </row>
    <row r="350484" spans="2:4" x14ac:dyDescent="0.25">
      <c r="B350484" t="s">
        <v>156</v>
      </c>
      <c r="D350484" t="s">
        <v>341</v>
      </c>
    </row>
    <row r="350485" spans="2:4" x14ac:dyDescent="0.25">
      <c r="B350485" t="s">
        <v>158</v>
      </c>
      <c r="D350485" t="s">
        <v>342</v>
      </c>
    </row>
    <row r="350486" spans="2:4" x14ac:dyDescent="0.25">
      <c r="B350486" t="s">
        <v>160</v>
      </c>
      <c r="D350486" t="s">
        <v>343</v>
      </c>
    </row>
    <row r="350487" spans="2:4" x14ac:dyDescent="0.25">
      <c r="B350487" t="s">
        <v>162</v>
      </c>
      <c r="D350487" t="s">
        <v>344</v>
      </c>
    </row>
    <row r="350488" spans="2:4" x14ac:dyDescent="0.25">
      <c r="B350488" t="s">
        <v>164</v>
      </c>
      <c r="D350488" t="s">
        <v>345</v>
      </c>
    </row>
    <row r="350489" spans="2:4" x14ac:dyDescent="0.25">
      <c r="B350489" t="s">
        <v>166</v>
      </c>
      <c r="D350489" t="s">
        <v>346</v>
      </c>
    </row>
    <row r="350490" spans="2:4" x14ac:dyDescent="0.25">
      <c r="B350490" t="s">
        <v>168</v>
      </c>
      <c r="D350490" t="s">
        <v>347</v>
      </c>
    </row>
    <row r="350491" spans="2:4" x14ac:dyDescent="0.25">
      <c r="B350491" t="s">
        <v>170</v>
      </c>
      <c r="D350491" t="s">
        <v>348</v>
      </c>
    </row>
    <row r="350492" spans="2:4" x14ac:dyDescent="0.25">
      <c r="B350492" t="s">
        <v>172</v>
      </c>
      <c r="D350492" t="s">
        <v>349</v>
      </c>
    </row>
    <row r="350493" spans="2:4" x14ac:dyDescent="0.25">
      <c r="B350493" t="s">
        <v>174</v>
      </c>
      <c r="D350493" t="s">
        <v>350</v>
      </c>
    </row>
    <row r="350494" spans="2:4" x14ac:dyDescent="0.25">
      <c r="B350494" t="s">
        <v>176</v>
      </c>
      <c r="D350494" t="s">
        <v>351</v>
      </c>
    </row>
    <row r="350495" spans="2:4" x14ac:dyDescent="0.25">
      <c r="B350495" t="s">
        <v>178</v>
      </c>
      <c r="D350495" t="s">
        <v>352</v>
      </c>
    </row>
    <row r="350496" spans="2:4" x14ac:dyDescent="0.25">
      <c r="B350496" t="s">
        <v>180</v>
      </c>
      <c r="D350496" t="s">
        <v>353</v>
      </c>
    </row>
    <row r="350497" spans="2:4" x14ac:dyDescent="0.25">
      <c r="B350497" t="s">
        <v>182</v>
      </c>
      <c r="D350497" t="s">
        <v>354</v>
      </c>
    </row>
    <row r="350498" spans="2:4" x14ac:dyDescent="0.25">
      <c r="B350498" t="s">
        <v>183</v>
      </c>
      <c r="D350498" t="s">
        <v>355</v>
      </c>
    </row>
    <row r="350499" spans="2:4" x14ac:dyDescent="0.25">
      <c r="B350499" t="s">
        <v>184</v>
      </c>
      <c r="D350499" t="s">
        <v>356</v>
      </c>
    </row>
    <row r="350500" spans="2:4" x14ac:dyDescent="0.25">
      <c r="B350500" t="s">
        <v>185</v>
      </c>
    </row>
    <row r="350501" spans="2:4" x14ac:dyDescent="0.25">
      <c r="B350501" t="s">
        <v>186</v>
      </c>
    </row>
    <row r="350502" spans="2:4" x14ac:dyDescent="0.25">
      <c r="B350502" t="s">
        <v>187</v>
      </c>
    </row>
    <row r="350503" spans="2:4" x14ac:dyDescent="0.25">
      <c r="B350503" t="s">
        <v>188</v>
      </c>
    </row>
    <row r="350504" spans="2:4" x14ac:dyDescent="0.25">
      <c r="B350504" t="s">
        <v>189</v>
      </c>
    </row>
    <row r="350505" spans="2:4" x14ac:dyDescent="0.25">
      <c r="B350505" t="s">
        <v>190</v>
      </c>
    </row>
    <row r="350506" spans="2:4" x14ac:dyDescent="0.25">
      <c r="B350506" t="s">
        <v>191</v>
      </c>
    </row>
    <row r="350507" spans="2:4" x14ac:dyDescent="0.25">
      <c r="B350507" t="s">
        <v>192</v>
      </c>
    </row>
    <row r="350508" spans="2:4" x14ac:dyDescent="0.25">
      <c r="B350508" t="s">
        <v>193</v>
      </c>
    </row>
    <row r="350509" spans="2:4" x14ac:dyDescent="0.25">
      <c r="B350509" t="s">
        <v>194</v>
      </c>
    </row>
    <row r="350510" spans="2:4" x14ac:dyDescent="0.25">
      <c r="B350510" t="s">
        <v>195</v>
      </c>
    </row>
    <row r="350511" spans="2:4" x14ac:dyDescent="0.25">
      <c r="B350511" t="s">
        <v>196</v>
      </c>
    </row>
    <row r="350512" spans="2:4" x14ac:dyDescent="0.25">
      <c r="B350512" t="s">
        <v>197</v>
      </c>
    </row>
    <row r="350513" spans="2:2" x14ac:dyDescent="0.25">
      <c r="B350513" t="s">
        <v>198</v>
      </c>
    </row>
    <row r="350514" spans="2:2" x14ac:dyDescent="0.25">
      <c r="B350514" t="s">
        <v>199</v>
      </c>
    </row>
    <row r="350515" spans="2:2" x14ac:dyDescent="0.25">
      <c r="B350515" t="s">
        <v>200</v>
      </c>
    </row>
    <row r="350516" spans="2:2" x14ac:dyDescent="0.25">
      <c r="B350516" t="s">
        <v>201</v>
      </c>
    </row>
    <row r="350517" spans="2:2" x14ac:dyDescent="0.25">
      <c r="B350517" t="s">
        <v>202</v>
      </c>
    </row>
    <row r="350518" spans="2:2" x14ac:dyDescent="0.25">
      <c r="B350518" t="s">
        <v>203</v>
      </c>
    </row>
    <row r="350519" spans="2:2" x14ac:dyDescent="0.25">
      <c r="B350519" t="s">
        <v>204</v>
      </c>
    </row>
    <row r="350520" spans="2:2" x14ac:dyDescent="0.25">
      <c r="B350520" t="s">
        <v>205</v>
      </c>
    </row>
    <row r="350521" spans="2:2" x14ac:dyDescent="0.25">
      <c r="B350521" t="s">
        <v>206</v>
      </c>
    </row>
    <row r="350522" spans="2:2" x14ac:dyDescent="0.25">
      <c r="B350522" t="s">
        <v>207</v>
      </c>
    </row>
    <row r="350523" spans="2:2" x14ac:dyDescent="0.25">
      <c r="B350523" t="s">
        <v>208</v>
      </c>
    </row>
    <row r="350524" spans="2:2" x14ac:dyDescent="0.25">
      <c r="B350524" t="s">
        <v>209</v>
      </c>
    </row>
    <row r="350525" spans="2:2" x14ac:dyDescent="0.25">
      <c r="B350525" t="s">
        <v>210</v>
      </c>
    </row>
    <row r="350526" spans="2:2" x14ac:dyDescent="0.25">
      <c r="B350526" t="s">
        <v>211</v>
      </c>
    </row>
    <row r="350527" spans="2:2" x14ac:dyDescent="0.25">
      <c r="B350527" t="s">
        <v>212</v>
      </c>
    </row>
    <row r="350528" spans="2:2" x14ac:dyDescent="0.25">
      <c r="B350528" t="s">
        <v>213</v>
      </c>
    </row>
    <row r="350529" spans="2:2" x14ac:dyDescent="0.25">
      <c r="B350529" t="s">
        <v>214</v>
      </c>
    </row>
    <row r="350530" spans="2:2" x14ac:dyDescent="0.25">
      <c r="B350530" t="s">
        <v>215</v>
      </c>
    </row>
    <row r="350531" spans="2:2" x14ac:dyDescent="0.25">
      <c r="B350531" t="s">
        <v>216</v>
      </c>
    </row>
    <row r="350532" spans="2:2" x14ac:dyDescent="0.25">
      <c r="B350532" t="s">
        <v>217</v>
      </c>
    </row>
    <row r="350533" spans="2:2" x14ac:dyDescent="0.25">
      <c r="B350533" t="s">
        <v>218</v>
      </c>
    </row>
    <row r="350534" spans="2:2" x14ac:dyDescent="0.25">
      <c r="B350534" t="s">
        <v>219</v>
      </c>
    </row>
    <row r="350535" spans="2:2" x14ac:dyDescent="0.25">
      <c r="B350535" t="s">
        <v>220</v>
      </c>
    </row>
    <row r="350536" spans="2:2" x14ac:dyDescent="0.25">
      <c r="B350536" t="s">
        <v>221</v>
      </c>
    </row>
    <row r="350537" spans="2:2" x14ac:dyDescent="0.25">
      <c r="B350537" t="s">
        <v>222</v>
      </c>
    </row>
    <row r="350538" spans="2:2" x14ac:dyDescent="0.25">
      <c r="B350538" t="s">
        <v>223</v>
      </c>
    </row>
    <row r="350539" spans="2:2" x14ac:dyDescent="0.25">
      <c r="B350539" t="s">
        <v>224</v>
      </c>
    </row>
    <row r="350540" spans="2:2" x14ac:dyDescent="0.25">
      <c r="B350540" t="s">
        <v>225</v>
      </c>
    </row>
    <row r="350541" spans="2:2" x14ac:dyDescent="0.25">
      <c r="B350541" t="s">
        <v>226</v>
      </c>
    </row>
    <row r="350542" spans="2:2" x14ac:dyDescent="0.25">
      <c r="B350542" t="s">
        <v>227</v>
      </c>
    </row>
    <row r="350543" spans="2:2" x14ac:dyDescent="0.25">
      <c r="B350543" t="s">
        <v>228</v>
      </c>
    </row>
    <row r="350544" spans="2:2" x14ac:dyDescent="0.25">
      <c r="B350544" t="s">
        <v>229</v>
      </c>
    </row>
    <row r="350545" spans="2:2" x14ac:dyDescent="0.25">
      <c r="B350545" t="s">
        <v>230</v>
      </c>
    </row>
  </sheetData>
  <mergeCells count="1">
    <mergeCell ref="B8:P8"/>
  </mergeCells>
  <conditionalFormatting sqref="J11">
    <cfRule type="containsBlanks" dxfId="12" priority="32">
      <formula>LEN(TRIM(J11))=0</formula>
    </cfRule>
  </conditionalFormatting>
  <conditionalFormatting sqref="J14">
    <cfRule type="containsBlanks" dxfId="11" priority="29">
      <formula>LEN(TRIM(J14))=0</formula>
    </cfRule>
  </conditionalFormatting>
  <conditionalFormatting sqref="G11:G21">
    <cfRule type="containsBlanks" dxfId="10" priority="12">
      <formula>LEN(TRIM(G11))=0</formula>
    </cfRule>
  </conditionalFormatting>
  <conditionalFormatting sqref="I11:I21">
    <cfRule type="containsBlanks" dxfId="9" priority="11">
      <formula>LEN(TRIM(I11))=0</formula>
    </cfRule>
  </conditionalFormatting>
  <conditionalFormatting sqref="J11:J21">
    <cfRule type="containsBlanks" dxfId="8" priority="1">
      <formula>LEN(TRIM(J11))=0</formula>
    </cfRule>
  </conditionalFormatting>
  <conditionalFormatting sqref="J18">
    <cfRule type="containsBlanks" dxfId="7" priority="9">
      <formula>LEN(TRIM(J18))=0</formula>
    </cfRule>
  </conditionalFormatting>
  <conditionalFormatting sqref="J21">
    <cfRule type="containsBlanks" dxfId="6" priority="8">
      <formula>LEN(TRIM(J21))=0</formula>
    </cfRule>
  </conditionalFormatting>
  <conditionalFormatting sqref="J16">
    <cfRule type="containsBlanks" dxfId="5" priority="7">
      <formula>LEN(TRIM(J16))=0</formula>
    </cfRule>
  </conditionalFormatting>
  <conditionalFormatting sqref="J12">
    <cfRule type="containsBlanks" dxfId="4" priority="6">
      <formula>LEN(TRIM(J12))=0</formula>
    </cfRule>
  </conditionalFormatting>
  <conditionalFormatting sqref="J15">
    <cfRule type="containsBlanks" dxfId="3" priority="5">
      <formula>LEN(TRIM(J15))=0</formula>
    </cfRule>
  </conditionalFormatting>
  <conditionalFormatting sqref="J15">
    <cfRule type="containsBlanks" dxfId="2" priority="4">
      <formula>LEN(TRIM(J15))=0</formula>
    </cfRule>
  </conditionalFormatting>
  <conditionalFormatting sqref="J17">
    <cfRule type="containsBlanks" dxfId="1" priority="3">
      <formula>LEN(TRIM(J17))=0</formula>
    </cfRule>
  </conditionalFormatting>
  <conditionalFormatting sqref="J20">
    <cfRule type="containsBlanks" dxfId="0" priority="2">
      <formula>LEN(TRIM(J20))=0</formula>
    </cfRule>
  </conditionalFormatting>
  <dataValidations count="9">
    <dataValidation type="whole" allowBlank="1" showInputMessage="1" showErrorMessage="1" errorTitle="Entrada no válida" error="Por favor escriba un número entero" promptTitle="Escriba un número entero en esta casilla" sqref="D11:D2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F11:F21">
      <formula1>$A$350473:$A$350476</formula1>
    </dataValidation>
    <dataValidation type="list" allowBlank="1" showInputMessage="1" showErrorMessage="1" errorTitle="Entrada no válida" error="Por favor seleccione un elemento de la lista" promptTitle="Seleccione un elemento de la lista" sqref="H11:H21">
      <formula1>$C$350473:$C$350476</formula1>
    </dataValidation>
    <dataValidation type="textLength" allowBlank="1" showInputMessage="1" showErrorMessage="1" errorTitle="Entrada no válida" error="Escriba un texto  Maximo 200 Caracteres" promptTitle="Cualquier contenido Maximo 200 Caracteres" sqref="I11:I21">
      <formula1>0</formula1>
      <formula2>200</formula2>
    </dataValidation>
    <dataValidation type="whole" allowBlank="1" showInputMessage="1" showErrorMessage="1" errorTitle="Entrada no válida" error="Por favor escriba un número entero" promptTitle="Escriba un número entero en esta casilla" sqref="K16:K17 K12 K19:K21">
      <formula1>-9</formula1>
      <formula2>9</formula2>
    </dataValidation>
    <dataValidation type="date" allowBlank="1" showInputMessage="1" errorTitle="Entrada no válida" error="Por favor escriba una fecha válida (AAAA/MM/DD)" promptTitle="Ingrese una fecha (AAAA/MM/DD)" sqref="M11:N2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P11:P21">
      <formula1>$D$350473:$D$350499</formula1>
    </dataValidation>
    <dataValidation type="textLength" allowBlank="1" showInputMessage="1" showErrorMessage="1" errorTitle="Entrada no válida" error="Escriba un texto  Maximo 4 Caracteres" promptTitle="Cualquier contenido Maximo 4 Caracteres" sqref="C11:C2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G11:G21">
      <formula1>$B$350930:$B$351002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CB-0011  CONTRATISTAS</vt:lpstr>
      <vt:lpstr>CB-0012  CONTRACTUAL</vt:lpstr>
      <vt:lpstr>CB-0013  LOCALIZACION </vt:lpstr>
      <vt:lpstr>CB-0015  MODIFICACION CONTRA...</vt:lpstr>
      <vt:lpstr>CB-0016  NOVEDADES CONTRACTU...</vt:lpstr>
      <vt:lpstr>CB-0017  PAGOS</vt:lpstr>
      <vt:lpstr>CB-0018  CONTROVERSIAS CONTR...</vt:lpstr>
      <vt:lpstr>CB-0019  INTERVENTORIA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2020-01-14T13:50:26Z</dcterms:created>
  <dcterms:modified xsi:type="dcterms:W3CDTF">2020-05-11T12:00:20Z</dcterms:modified>
</cp:coreProperties>
</file>